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рограмма" sheetId="1" r:id="rId1"/>
    <sheet name="БюджЗаявка" sheetId="2" r:id="rId2"/>
  </sheets>
  <definedNames>
    <definedName name="_xlnm.Print_Titles" localSheetId="1">'БюджЗаявка'!$6:$9</definedName>
    <definedName name="_xlnm.Print_Titles" localSheetId="0">'Программа'!$9:$11</definedName>
    <definedName name="_xlnm.Print_Area" localSheetId="1">'БюджЗаявка'!$A$1:$K$39</definedName>
  </definedNames>
  <calcPr fullCalcOnLoad="1"/>
</workbook>
</file>

<file path=xl/sharedStrings.xml><?xml version="1.0" encoding="utf-8"?>
<sst xmlns="http://schemas.openxmlformats.org/spreadsheetml/2006/main" count="173" uniqueCount="84">
  <si>
    <t>№</t>
  </si>
  <si>
    <t>Исполнители</t>
  </si>
  <si>
    <t>Источники финансирования</t>
  </si>
  <si>
    <t>1.2.</t>
  </si>
  <si>
    <t>1.1.</t>
  </si>
  <si>
    <t>Всего</t>
  </si>
  <si>
    <t>За счёт всех источников, в т.ч.</t>
  </si>
  <si>
    <t>Местный бюджет</t>
  </si>
  <si>
    <t>Собственные и привлечённые средства</t>
  </si>
  <si>
    <t>За счет всех источников,  в т.ч.</t>
  </si>
  <si>
    <t>Собственные и привлеченные средства</t>
  </si>
  <si>
    <t>3.1.</t>
  </si>
  <si>
    <t>3.2.</t>
  </si>
  <si>
    <t>3.3.</t>
  </si>
  <si>
    <t>3.4.</t>
  </si>
  <si>
    <t>2.4.</t>
  </si>
  <si>
    <t>2.3.</t>
  </si>
  <si>
    <t>2.2.</t>
  </si>
  <si>
    <t>2.1.</t>
  </si>
  <si>
    <t>МОУ ДОД "ДШИ №34"</t>
  </si>
  <si>
    <t>Итого по разделу 3:</t>
  </si>
  <si>
    <t>3.6.</t>
  </si>
  <si>
    <t>3.5.</t>
  </si>
  <si>
    <t>Итого по Программе:</t>
  </si>
  <si>
    <t>Итого по разделу 2:</t>
  </si>
  <si>
    <t>Итого по разделу 1:</t>
  </si>
  <si>
    <t>Приложение</t>
  </si>
  <si>
    <t>Перечень мероприятий муниципальной ведомственной целевой программы</t>
  </si>
  <si>
    <t>к муниципальной ведомственной целевой программе</t>
  </si>
  <si>
    <t>Управление культуры и общественных связей</t>
  </si>
  <si>
    <t>МУК "Северодвинский городской краеведческий музей"</t>
  </si>
  <si>
    <t>Создание электронного каталога МУК "Муниципальная библиотечная система" (приобретение полнотекстовых баз данных, 2 персональных компьютеров, поддержание в рабочем состоянии интернет сайта учреждения)</t>
  </si>
  <si>
    <t>МУК "Муниципальная библиотечная система"</t>
  </si>
  <si>
    <t xml:space="preserve">Создание постоянной экспозиции "История края с IV века до н.э. до XX века" (приобретение оборудования, художественное решение, монтаж экспозиции) </t>
  </si>
  <si>
    <t>Приобретение музыкальных инструментов</t>
  </si>
  <si>
    <t>МОУ ДОД "ДМШ №3", МОУ ДОД "ДШИ №34", МОУ ДОД "ДМШ №36"</t>
  </si>
  <si>
    <t>Раздел 1. Сохранение объектов историко-культурного наследия.</t>
  </si>
  <si>
    <t>Раздел 2. Развитие сферы культуры</t>
  </si>
  <si>
    <t>Раздел 3. Совершенствование материально-технической базы учреждений</t>
  </si>
  <si>
    <t>Замена узла водопровода и трубопровода холодного водоснабжения</t>
  </si>
  <si>
    <t>Ремонт сцены драматического театра</t>
  </si>
  <si>
    <t xml:space="preserve">МУК "Северодвинский драматический театр" </t>
  </si>
  <si>
    <t>Ремонт системы электроосвещения помещения  по ул.Нахимова, 4а</t>
  </si>
  <si>
    <t>Замена сантехнического оборудования МБС</t>
  </si>
  <si>
    <t>Комплектование библиотечных фондов (книги)</t>
  </si>
  <si>
    <t>Реставрация уникальных этнографических предметов</t>
  </si>
  <si>
    <t>Художественное решение постоянной экспозиции "Молотовск - Северодвинск XX - начало XXI века"</t>
  </si>
  <si>
    <t xml:space="preserve">Мониторинг, паспортизация памятников; проведение работ по реставрации и ремонту </t>
  </si>
  <si>
    <t>Бюджетная заявка</t>
  </si>
  <si>
    <t>№ п/п</t>
  </si>
  <si>
    <t>Перечень мероприятий</t>
  </si>
  <si>
    <t>Коды бюджетной классификации</t>
  </si>
  <si>
    <t>в текущем году</t>
  </si>
  <si>
    <t>в очередном финансовом году</t>
  </si>
  <si>
    <t>в финансовые годы, следующие за очередным финансовым</t>
  </si>
  <si>
    <t>по утвержденной программе</t>
  </si>
  <si>
    <t>фактически</t>
  </si>
  <si>
    <t>ожидаемое финансирование</t>
  </si>
  <si>
    <t>для включения в бюджет</t>
  </si>
  <si>
    <t>ИТОГО ПО ПРОГРАММЕ</t>
  </si>
  <si>
    <t>для включения в бюджет 2010 года мероприятий</t>
  </si>
  <si>
    <t>МУНИЦИПАЛЬНОЙ ВЕДОМСТВЕННОЙ ЦЕЛЕВОЙ ПРОГРАММЫ</t>
  </si>
  <si>
    <t>Начальник Управления культуры</t>
  </si>
  <si>
    <t>О.И.Булюктов</t>
  </si>
  <si>
    <t>(Ф.И.О.)</t>
  </si>
  <si>
    <t>056 0806 7950000 500 226</t>
  </si>
  <si>
    <t>056 0000 0000000 000 226</t>
  </si>
  <si>
    <t>056 0806 7950000 500 310</t>
  </si>
  <si>
    <t>Мониторинг, паспортизация памятников; проведение работ по реставрации и ремонту</t>
  </si>
  <si>
    <t>Создание постоянной экспозиции "История края с IV века до н.э. до XX века" (приобретение оборудования, художественное решение, монтаж экспозиции)</t>
  </si>
  <si>
    <t>Замена узла учета теплоснабжения в элеваторе с автоматической регулировкой температуры теплоносителя</t>
  </si>
  <si>
    <t>056 0806 7950000 500 225</t>
  </si>
  <si>
    <t>056 0709 7950000 500 225</t>
  </si>
  <si>
    <t>056 0000 0000000 000 225</t>
  </si>
  <si>
    <t>056 0709 7950000 500 310</t>
  </si>
  <si>
    <t>В предшествующие годы                  (с разбивкой по годам)</t>
  </si>
  <si>
    <t>и общественных связей</t>
  </si>
  <si>
    <t>Наименование мероприятия программы</t>
  </si>
  <si>
    <t>Объемы финансирования, в т.ч. по годам,(тыс.руб.)</t>
  </si>
  <si>
    <t>В.Г.Веснина</t>
  </si>
  <si>
    <t>58-21-82</t>
  </si>
  <si>
    <t>"Сохранение культурного наследия и развитие культуры Северодвинска на 2010-2012 годы"</t>
  </si>
  <si>
    <t>"Сохранение культурного наследия и развитие культуры Северодвинска</t>
  </si>
  <si>
    <t>на 2010-2012 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</si>
</sst>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/>
    </xf>
    <xf numFmtId="0" fontId="3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view="pageBreakPreview" zoomScaleSheetLayoutView="100" workbookViewId="0" topLeftCell="A1">
      <selection activeCell="A5" sqref="A5:H5"/>
    </sheetView>
  </sheetViews>
  <sheetFormatPr defaultColWidth="9.00390625" defaultRowHeight="12.75"/>
  <cols>
    <col min="1" max="1" width="6.625" style="21" customWidth="1"/>
    <col min="2" max="2" width="38.625" style="21" customWidth="1"/>
    <col min="3" max="3" width="20.875" style="21" customWidth="1"/>
    <col min="4" max="4" width="27.25390625" style="21" customWidth="1"/>
    <col min="5" max="5" width="10.625" style="21" bestFit="1" customWidth="1"/>
    <col min="6" max="16384" width="9.125" style="21" customWidth="1"/>
  </cols>
  <sheetData>
    <row r="1" spans="2:8" ht="12.75">
      <c r="B1" s="59"/>
      <c r="D1" s="60" t="s">
        <v>26</v>
      </c>
      <c r="E1" s="60"/>
      <c r="F1" s="60"/>
      <c r="G1" s="60"/>
      <c r="H1" s="60"/>
    </row>
    <row r="2" spans="2:8" ht="12.75">
      <c r="B2" s="59"/>
      <c r="D2" s="60" t="s">
        <v>28</v>
      </c>
      <c r="E2" s="60"/>
      <c r="F2" s="60"/>
      <c r="G2" s="60"/>
      <c r="H2" s="60"/>
    </row>
    <row r="3" spans="2:8" ht="12.75">
      <c r="B3" s="59"/>
      <c r="D3" s="60" t="s">
        <v>82</v>
      </c>
      <c r="E3" s="60"/>
      <c r="F3" s="60"/>
      <c r="G3" s="60"/>
      <c r="H3" s="60"/>
    </row>
    <row r="4" spans="2:8" ht="12.75">
      <c r="B4" s="59"/>
      <c r="D4" s="60" t="s">
        <v>83</v>
      </c>
      <c r="E4" s="60"/>
      <c r="F4" s="60"/>
      <c r="G4" s="60"/>
      <c r="H4" s="60"/>
    </row>
    <row r="5" spans="1:8" ht="12.75">
      <c r="A5" s="102"/>
      <c r="B5" s="102"/>
      <c r="C5" s="102"/>
      <c r="D5" s="102"/>
      <c r="E5" s="102"/>
      <c r="F5" s="102"/>
      <c r="G5" s="102"/>
      <c r="H5" s="102"/>
    </row>
    <row r="6" spans="1:8" ht="15.75">
      <c r="A6" s="101" t="s">
        <v>27</v>
      </c>
      <c r="B6" s="101"/>
      <c r="C6" s="101"/>
      <c r="D6" s="101"/>
      <c r="E6" s="101"/>
      <c r="F6" s="101"/>
      <c r="G6" s="101"/>
      <c r="H6" s="101"/>
    </row>
    <row r="7" spans="1:8" ht="15.75">
      <c r="A7" s="101" t="s">
        <v>81</v>
      </c>
      <c r="B7" s="101"/>
      <c r="C7" s="101"/>
      <c r="D7" s="101"/>
      <c r="E7" s="101"/>
      <c r="F7" s="101"/>
      <c r="G7" s="101"/>
      <c r="H7" s="101"/>
    </row>
    <row r="8" spans="1:8" s="23" customFormat="1" ht="15.75">
      <c r="A8" s="22"/>
      <c r="B8" s="22"/>
      <c r="C8" s="22"/>
      <c r="D8" s="22"/>
      <c r="E8" s="22"/>
      <c r="F8" s="22"/>
      <c r="G8" s="22"/>
      <c r="H8" s="22"/>
    </row>
    <row r="9" spans="1:8" ht="30.75" customHeight="1">
      <c r="A9" s="81" t="s">
        <v>0</v>
      </c>
      <c r="B9" s="81" t="s">
        <v>77</v>
      </c>
      <c r="C9" s="81" t="s">
        <v>1</v>
      </c>
      <c r="D9" s="81" t="s">
        <v>2</v>
      </c>
      <c r="E9" s="81" t="s">
        <v>78</v>
      </c>
      <c r="F9" s="81"/>
      <c r="G9" s="81"/>
      <c r="H9" s="81"/>
    </row>
    <row r="10" spans="1:8" ht="12.75" customHeight="1">
      <c r="A10" s="81"/>
      <c r="B10" s="81"/>
      <c r="C10" s="81"/>
      <c r="D10" s="81"/>
      <c r="E10" s="38" t="s">
        <v>5</v>
      </c>
      <c r="F10" s="24">
        <v>2010</v>
      </c>
      <c r="G10" s="24">
        <v>2011</v>
      </c>
      <c r="H10" s="24">
        <v>2012</v>
      </c>
    </row>
    <row r="11" spans="1:8" ht="12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6">
        <v>8</v>
      </c>
    </row>
    <row r="12" spans="1:8" ht="26.25" customHeight="1">
      <c r="A12" s="80" t="s">
        <v>36</v>
      </c>
      <c r="B12" s="80"/>
      <c r="C12" s="80"/>
      <c r="D12" s="80"/>
      <c r="E12" s="80"/>
      <c r="F12" s="80"/>
      <c r="G12" s="80"/>
      <c r="H12" s="2"/>
    </row>
    <row r="13" spans="1:8" ht="12.75">
      <c r="A13" s="78" t="s">
        <v>4</v>
      </c>
      <c r="B13" s="74" t="s">
        <v>68</v>
      </c>
      <c r="C13" s="62" t="s">
        <v>29</v>
      </c>
      <c r="D13" s="27" t="s">
        <v>6</v>
      </c>
      <c r="E13" s="1">
        <f aca="true" t="shared" si="0" ref="E13:E21">SUM(F13:H13)</f>
        <v>1500</v>
      </c>
      <c r="F13" s="1">
        <f>SUM(F14:F15)</f>
        <v>500</v>
      </c>
      <c r="G13" s="1">
        <f>SUM(G14:G15)</f>
        <v>500</v>
      </c>
      <c r="H13" s="1">
        <f>SUM(H14:H15)</f>
        <v>500</v>
      </c>
    </row>
    <row r="14" spans="1:8" ht="12.75">
      <c r="A14" s="78"/>
      <c r="B14" s="74"/>
      <c r="C14" s="62"/>
      <c r="D14" s="28" t="s">
        <v>7</v>
      </c>
      <c r="E14" s="7">
        <f t="shared" si="0"/>
        <v>1500</v>
      </c>
      <c r="F14" s="7">
        <v>500</v>
      </c>
      <c r="G14" s="7">
        <v>500</v>
      </c>
      <c r="H14" s="7">
        <v>500</v>
      </c>
    </row>
    <row r="15" spans="1:8" ht="25.5">
      <c r="A15" s="78"/>
      <c r="B15" s="74"/>
      <c r="C15" s="63"/>
      <c r="D15" s="28" t="s">
        <v>8</v>
      </c>
      <c r="E15" s="7">
        <f t="shared" si="0"/>
        <v>0</v>
      </c>
      <c r="F15" s="7">
        <v>0</v>
      </c>
      <c r="G15" s="7">
        <v>0</v>
      </c>
      <c r="H15" s="7">
        <v>0</v>
      </c>
    </row>
    <row r="16" spans="1:8" ht="12.75">
      <c r="A16" s="78" t="s">
        <v>3</v>
      </c>
      <c r="B16" s="74" t="s">
        <v>45</v>
      </c>
      <c r="C16" s="62" t="s">
        <v>30</v>
      </c>
      <c r="D16" s="27" t="s">
        <v>6</v>
      </c>
      <c r="E16" s="1">
        <f t="shared" si="0"/>
        <v>300</v>
      </c>
      <c r="F16" s="1">
        <f>SUM(F17:F18)</f>
        <v>0</v>
      </c>
      <c r="G16" s="1">
        <f>SUM(G17:G18)</f>
        <v>150</v>
      </c>
      <c r="H16" s="1">
        <f>SUM(H17:H18)</f>
        <v>150</v>
      </c>
    </row>
    <row r="17" spans="1:8" ht="12.75">
      <c r="A17" s="78"/>
      <c r="B17" s="74"/>
      <c r="C17" s="62"/>
      <c r="D17" s="28" t="s">
        <v>7</v>
      </c>
      <c r="E17" s="7">
        <f t="shared" si="0"/>
        <v>280</v>
      </c>
      <c r="F17" s="7">
        <v>0</v>
      </c>
      <c r="G17" s="7">
        <v>140</v>
      </c>
      <c r="H17" s="7">
        <v>140</v>
      </c>
    </row>
    <row r="18" spans="1:8" ht="25.5">
      <c r="A18" s="78"/>
      <c r="B18" s="74"/>
      <c r="C18" s="63"/>
      <c r="D18" s="28" t="s">
        <v>8</v>
      </c>
      <c r="E18" s="7">
        <f t="shared" si="0"/>
        <v>20</v>
      </c>
      <c r="F18" s="7">
        <v>0</v>
      </c>
      <c r="G18" s="7">
        <v>10</v>
      </c>
      <c r="H18" s="7">
        <v>10</v>
      </c>
    </row>
    <row r="19" spans="1:8" ht="12.75">
      <c r="A19" s="82" t="s">
        <v>25</v>
      </c>
      <c r="B19" s="82"/>
      <c r="C19" s="82"/>
      <c r="D19" s="27" t="s">
        <v>6</v>
      </c>
      <c r="E19" s="1">
        <f t="shared" si="0"/>
        <v>1800</v>
      </c>
      <c r="F19" s="1">
        <f>SUM(F20:F21)</f>
        <v>500</v>
      </c>
      <c r="G19" s="1">
        <f>SUM(G20:G21)</f>
        <v>650</v>
      </c>
      <c r="H19" s="1">
        <f>SUM(H20:H21)</f>
        <v>650</v>
      </c>
    </row>
    <row r="20" spans="1:8" ht="12.75">
      <c r="A20" s="82"/>
      <c r="B20" s="82"/>
      <c r="C20" s="82"/>
      <c r="D20" s="27" t="s">
        <v>7</v>
      </c>
      <c r="E20" s="1">
        <f t="shared" si="0"/>
        <v>1780</v>
      </c>
      <c r="F20" s="1">
        <f aca="true" t="shared" si="1" ref="F20:H21">F14+F17</f>
        <v>500</v>
      </c>
      <c r="G20" s="1">
        <f t="shared" si="1"/>
        <v>640</v>
      </c>
      <c r="H20" s="1">
        <f t="shared" si="1"/>
        <v>640</v>
      </c>
    </row>
    <row r="21" spans="1:9" ht="25.5">
      <c r="A21" s="82"/>
      <c r="B21" s="82"/>
      <c r="C21" s="82"/>
      <c r="D21" s="27" t="s">
        <v>8</v>
      </c>
      <c r="E21" s="1">
        <f t="shared" si="0"/>
        <v>20</v>
      </c>
      <c r="F21" s="1">
        <f t="shared" si="1"/>
        <v>0</v>
      </c>
      <c r="G21" s="1">
        <f t="shared" si="1"/>
        <v>10</v>
      </c>
      <c r="H21" s="1">
        <f t="shared" si="1"/>
        <v>10</v>
      </c>
      <c r="I21" s="29"/>
    </row>
    <row r="22" spans="1:8" ht="25.5" customHeight="1">
      <c r="A22" s="79" t="s">
        <v>37</v>
      </c>
      <c r="B22" s="79"/>
      <c r="C22" s="79"/>
      <c r="D22" s="79"/>
      <c r="E22" s="79"/>
      <c r="F22" s="79"/>
      <c r="G22" s="79"/>
      <c r="H22" s="79"/>
    </row>
    <row r="23" spans="1:8" ht="39.75" customHeight="1">
      <c r="A23" s="65" t="s">
        <v>18</v>
      </c>
      <c r="B23" s="68" t="s">
        <v>31</v>
      </c>
      <c r="C23" s="61" t="s">
        <v>32</v>
      </c>
      <c r="D23" s="27" t="s">
        <v>6</v>
      </c>
      <c r="E23" s="8">
        <f>SUM(F23+G23+H23)</f>
        <v>310</v>
      </c>
      <c r="F23" s="8">
        <f>SUM(F24+F25)</f>
        <v>70</v>
      </c>
      <c r="G23" s="8">
        <f>SUM(G24:G25)</f>
        <v>130</v>
      </c>
      <c r="H23" s="8">
        <f>SUM(H24:H25)</f>
        <v>110</v>
      </c>
    </row>
    <row r="24" spans="1:8" ht="39.75" customHeight="1">
      <c r="A24" s="66"/>
      <c r="B24" s="69"/>
      <c r="C24" s="62"/>
      <c r="D24" s="28" t="s">
        <v>7</v>
      </c>
      <c r="E24" s="9">
        <f>SUM(F24:H24)</f>
        <v>280</v>
      </c>
      <c r="F24" s="9">
        <v>60</v>
      </c>
      <c r="G24" s="9">
        <v>120</v>
      </c>
      <c r="H24" s="9">
        <v>100</v>
      </c>
    </row>
    <row r="25" spans="1:8" ht="39.75" customHeight="1">
      <c r="A25" s="67"/>
      <c r="B25" s="70"/>
      <c r="C25" s="63"/>
      <c r="D25" s="28" t="s">
        <v>8</v>
      </c>
      <c r="E25" s="9">
        <f>SUM(F25+G25+H25)</f>
        <v>30</v>
      </c>
      <c r="F25" s="9">
        <v>10</v>
      </c>
      <c r="G25" s="9">
        <v>10</v>
      </c>
      <c r="H25" s="9">
        <v>10</v>
      </c>
    </row>
    <row r="26" spans="1:8" ht="12.75" customHeight="1">
      <c r="A26" s="71" t="s">
        <v>17</v>
      </c>
      <c r="B26" s="68" t="s">
        <v>44</v>
      </c>
      <c r="C26" s="61" t="s">
        <v>32</v>
      </c>
      <c r="D26" s="4" t="s">
        <v>9</v>
      </c>
      <c r="E26" s="1">
        <f>SUM(F26:H26)</f>
        <v>4500</v>
      </c>
      <c r="F26" s="1">
        <f>SUM(F27:F28)</f>
        <v>1000</v>
      </c>
      <c r="G26" s="1">
        <f>SUM(G27:G28)</f>
        <v>1500</v>
      </c>
      <c r="H26" s="1">
        <f>SUM(H27:H28)</f>
        <v>2000</v>
      </c>
    </row>
    <row r="27" spans="1:8" ht="12.75">
      <c r="A27" s="72"/>
      <c r="B27" s="69"/>
      <c r="C27" s="62"/>
      <c r="D27" s="6" t="s">
        <v>7</v>
      </c>
      <c r="E27" s="7">
        <f>SUM(F27:H27)</f>
        <v>4500</v>
      </c>
      <c r="F27" s="7">
        <v>1000</v>
      </c>
      <c r="G27" s="7">
        <v>1500</v>
      </c>
      <c r="H27" s="7">
        <v>2000</v>
      </c>
    </row>
    <row r="28" spans="1:8" ht="25.5">
      <c r="A28" s="73"/>
      <c r="B28" s="70"/>
      <c r="C28" s="63"/>
      <c r="D28" s="6" t="s">
        <v>10</v>
      </c>
      <c r="E28" s="7">
        <f>SUM(F28:H28)</f>
        <v>0</v>
      </c>
      <c r="F28" s="7">
        <v>0</v>
      </c>
      <c r="G28" s="7">
        <v>0</v>
      </c>
      <c r="H28" s="7">
        <v>0</v>
      </c>
    </row>
    <row r="29" spans="1:8" ht="30" customHeight="1">
      <c r="A29" s="65" t="s">
        <v>16</v>
      </c>
      <c r="B29" s="68" t="s">
        <v>69</v>
      </c>
      <c r="C29" s="62" t="s">
        <v>30</v>
      </c>
      <c r="D29" s="4" t="s">
        <v>9</v>
      </c>
      <c r="E29" s="8">
        <f>SUM(F29+G29+H29)</f>
        <v>420</v>
      </c>
      <c r="F29" s="8">
        <f>SUM(F30+F31)</f>
        <v>0</v>
      </c>
      <c r="G29" s="8">
        <f>SUM(G30+G31)</f>
        <v>260</v>
      </c>
      <c r="H29" s="1">
        <f>SUM(H30+H31)</f>
        <v>160</v>
      </c>
    </row>
    <row r="30" spans="1:8" ht="30" customHeight="1">
      <c r="A30" s="66"/>
      <c r="B30" s="69"/>
      <c r="C30" s="62"/>
      <c r="D30" s="6" t="s">
        <v>7</v>
      </c>
      <c r="E30" s="9">
        <f>SUM(F30+G30+H30)</f>
        <v>400</v>
      </c>
      <c r="F30" s="9">
        <v>0</v>
      </c>
      <c r="G30" s="9">
        <v>250</v>
      </c>
      <c r="H30" s="7">
        <v>150</v>
      </c>
    </row>
    <row r="31" spans="1:8" ht="30" customHeight="1">
      <c r="A31" s="67"/>
      <c r="B31" s="70"/>
      <c r="C31" s="63"/>
      <c r="D31" s="6" t="s">
        <v>10</v>
      </c>
      <c r="E31" s="9">
        <f>SUM(F31+G31+H31)</f>
        <v>20</v>
      </c>
      <c r="F31" s="9">
        <v>0</v>
      </c>
      <c r="G31" s="9">
        <v>10</v>
      </c>
      <c r="H31" s="7">
        <v>10</v>
      </c>
    </row>
    <row r="32" spans="1:8" ht="12.75" customHeight="1">
      <c r="A32" s="71" t="s">
        <v>15</v>
      </c>
      <c r="B32" s="68" t="s">
        <v>46</v>
      </c>
      <c r="C32" s="62" t="s">
        <v>30</v>
      </c>
      <c r="D32" s="4" t="s">
        <v>9</v>
      </c>
      <c r="E32" s="1">
        <f aca="true" t="shared" si="2" ref="E32:E37">SUM(F32:H32)</f>
        <v>255</v>
      </c>
      <c r="F32" s="1">
        <f>SUM(F33:F34)</f>
        <v>0</v>
      </c>
      <c r="G32" s="1">
        <f>SUM(G33:G34)</f>
        <v>102</v>
      </c>
      <c r="H32" s="1">
        <f>SUM(H33:H34)</f>
        <v>153</v>
      </c>
    </row>
    <row r="33" spans="1:8" ht="12.75">
      <c r="A33" s="72"/>
      <c r="B33" s="69"/>
      <c r="C33" s="62"/>
      <c r="D33" s="6" t="s">
        <v>7</v>
      </c>
      <c r="E33" s="7">
        <f t="shared" si="2"/>
        <v>250</v>
      </c>
      <c r="F33" s="7">
        <v>0</v>
      </c>
      <c r="G33" s="7">
        <v>100</v>
      </c>
      <c r="H33" s="7">
        <v>150</v>
      </c>
    </row>
    <row r="34" spans="1:8" ht="25.5">
      <c r="A34" s="73"/>
      <c r="B34" s="70"/>
      <c r="C34" s="63"/>
      <c r="D34" s="6" t="s">
        <v>10</v>
      </c>
      <c r="E34" s="7">
        <f t="shared" si="2"/>
        <v>5</v>
      </c>
      <c r="F34" s="7">
        <v>0</v>
      </c>
      <c r="G34" s="7">
        <v>2</v>
      </c>
      <c r="H34" s="7">
        <v>3</v>
      </c>
    </row>
    <row r="35" spans="1:8" ht="12.75">
      <c r="A35" s="83" t="s">
        <v>24</v>
      </c>
      <c r="B35" s="84"/>
      <c r="C35" s="85"/>
      <c r="D35" s="27" t="s">
        <v>9</v>
      </c>
      <c r="E35" s="1">
        <f t="shared" si="2"/>
        <v>5485</v>
      </c>
      <c r="F35" s="1">
        <f>SUM(F36:F37)</f>
        <v>1070</v>
      </c>
      <c r="G35" s="1">
        <f>SUM(G36:G37)</f>
        <v>1992</v>
      </c>
      <c r="H35" s="1">
        <f>SUM(H36:H37)</f>
        <v>2423</v>
      </c>
    </row>
    <row r="36" spans="1:8" ht="12.75">
      <c r="A36" s="86"/>
      <c r="B36" s="52"/>
      <c r="C36" s="53"/>
      <c r="D36" s="27" t="s">
        <v>7</v>
      </c>
      <c r="E36" s="1">
        <f t="shared" si="2"/>
        <v>5430</v>
      </c>
      <c r="F36" s="1">
        <f aca="true" t="shared" si="3" ref="F36:H37">F24+F27+F30+F33</f>
        <v>1060</v>
      </c>
      <c r="G36" s="1">
        <f t="shared" si="3"/>
        <v>1970</v>
      </c>
      <c r="H36" s="1">
        <f t="shared" si="3"/>
        <v>2400</v>
      </c>
    </row>
    <row r="37" spans="1:9" ht="25.5">
      <c r="A37" s="54"/>
      <c r="B37" s="55"/>
      <c r="C37" s="56"/>
      <c r="D37" s="27" t="s">
        <v>10</v>
      </c>
      <c r="E37" s="1">
        <f t="shared" si="2"/>
        <v>55</v>
      </c>
      <c r="F37" s="1">
        <f t="shared" si="3"/>
        <v>10</v>
      </c>
      <c r="G37" s="1">
        <f t="shared" si="3"/>
        <v>22</v>
      </c>
      <c r="H37" s="1">
        <f t="shared" si="3"/>
        <v>23</v>
      </c>
      <c r="I37" s="29"/>
    </row>
    <row r="38" spans="1:9" ht="28.5" customHeight="1">
      <c r="A38" s="57" t="s">
        <v>38</v>
      </c>
      <c r="B38" s="57"/>
      <c r="C38" s="57"/>
      <c r="D38" s="57"/>
      <c r="E38" s="57"/>
      <c r="F38" s="57"/>
      <c r="G38" s="57"/>
      <c r="H38" s="57"/>
      <c r="I38" s="29"/>
    </row>
    <row r="39" spans="1:8" ht="12.75">
      <c r="A39" s="61" t="s">
        <v>11</v>
      </c>
      <c r="B39" s="68" t="s">
        <v>34</v>
      </c>
      <c r="C39" s="64" t="s">
        <v>35</v>
      </c>
      <c r="D39" s="4" t="s">
        <v>9</v>
      </c>
      <c r="E39" s="8">
        <f>SUM(F39:H39)</f>
        <v>1800</v>
      </c>
      <c r="F39" s="8">
        <f>SUM(F40:F41)</f>
        <v>600</v>
      </c>
      <c r="G39" s="8">
        <f>SUM(G40:G41)</f>
        <v>600</v>
      </c>
      <c r="H39" s="8">
        <f>SUM(H40:H41)</f>
        <v>600</v>
      </c>
    </row>
    <row r="40" spans="1:8" ht="12.75">
      <c r="A40" s="62"/>
      <c r="B40" s="69"/>
      <c r="C40" s="64"/>
      <c r="D40" s="6" t="s">
        <v>7</v>
      </c>
      <c r="E40" s="9">
        <f>SUM(F40:H40)</f>
        <v>1800</v>
      </c>
      <c r="F40" s="9">
        <v>600</v>
      </c>
      <c r="G40" s="9">
        <v>600</v>
      </c>
      <c r="H40" s="9">
        <v>600</v>
      </c>
    </row>
    <row r="41" spans="1:8" ht="25.5">
      <c r="A41" s="63"/>
      <c r="B41" s="70"/>
      <c r="C41" s="64"/>
      <c r="D41" s="6" t="s">
        <v>10</v>
      </c>
      <c r="E41" s="9">
        <f aca="true" t="shared" si="4" ref="E41:E47">SUM(F41:H41)</f>
        <v>0</v>
      </c>
      <c r="F41" s="9">
        <v>0</v>
      </c>
      <c r="G41" s="9">
        <v>0</v>
      </c>
      <c r="H41" s="9">
        <v>0</v>
      </c>
    </row>
    <row r="42" spans="1:8" ht="12.75">
      <c r="A42" s="61" t="s">
        <v>12</v>
      </c>
      <c r="B42" s="68" t="s">
        <v>39</v>
      </c>
      <c r="C42" s="62" t="s">
        <v>30</v>
      </c>
      <c r="D42" s="4" t="s">
        <v>9</v>
      </c>
      <c r="E42" s="8">
        <f t="shared" si="4"/>
        <v>180</v>
      </c>
      <c r="F42" s="8">
        <f>SUM(F43:F44)</f>
        <v>180</v>
      </c>
      <c r="G42" s="8">
        <f>SUM(G43:G44)</f>
        <v>0</v>
      </c>
      <c r="H42" s="8">
        <f>SUM(H43:H44)</f>
        <v>0</v>
      </c>
    </row>
    <row r="43" spans="1:8" ht="12.75">
      <c r="A43" s="62"/>
      <c r="B43" s="69"/>
      <c r="C43" s="62"/>
      <c r="D43" s="6" t="s">
        <v>7</v>
      </c>
      <c r="E43" s="9">
        <f t="shared" si="4"/>
        <v>175</v>
      </c>
      <c r="F43" s="9">
        <v>175</v>
      </c>
      <c r="G43" s="9">
        <v>0</v>
      </c>
      <c r="H43" s="9">
        <v>0</v>
      </c>
    </row>
    <row r="44" spans="1:8" ht="25.5">
      <c r="A44" s="63"/>
      <c r="B44" s="70"/>
      <c r="C44" s="63"/>
      <c r="D44" s="6" t="s">
        <v>10</v>
      </c>
      <c r="E44" s="9">
        <f t="shared" si="4"/>
        <v>5</v>
      </c>
      <c r="F44" s="9">
        <v>5</v>
      </c>
      <c r="G44" s="9">
        <v>0</v>
      </c>
      <c r="H44" s="9">
        <v>0</v>
      </c>
    </row>
    <row r="45" spans="1:8" ht="12.75">
      <c r="A45" s="78" t="s">
        <v>13</v>
      </c>
      <c r="B45" s="68" t="s">
        <v>70</v>
      </c>
      <c r="C45" s="64" t="s">
        <v>30</v>
      </c>
      <c r="D45" s="4" t="s">
        <v>9</v>
      </c>
      <c r="E45" s="8">
        <f t="shared" si="4"/>
        <v>243</v>
      </c>
      <c r="F45" s="8">
        <v>0</v>
      </c>
      <c r="G45" s="8">
        <v>243</v>
      </c>
      <c r="H45" s="8">
        <f>SUM(H46:H47)</f>
        <v>0</v>
      </c>
    </row>
    <row r="46" spans="1:8" ht="12.75">
      <c r="A46" s="78"/>
      <c r="B46" s="69"/>
      <c r="C46" s="64"/>
      <c r="D46" s="6" t="s">
        <v>7</v>
      </c>
      <c r="E46" s="9">
        <f t="shared" si="4"/>
        <v>243</v>
      </c>
      <c r="F46" s="9">
        <v>0</v>
      </c>
      <c r="G46" s="9">
        <v>243</v>
      </c>
      <c r="H46" s="9">
        <v>0</v>
      </c>
    </row>
    <row r="47" spans="1:8" ht="34.5" customHeight="1">
      <c r="A47" s="78"/>
      <c r="B47" s="70"/>
      <c r="C47" s="64"/>
      <c r="D47" s="6" t="s">
        <v>10</v>
      </c>
      <c r="E47" s="9">
        <f t="shared" si="4"/>
        <v>0</v>
      </c>
      <c r="F47" s="9">
        <v>0</v>
      </c>
      <c r="G47" s="9">
        <v>0</v>
      </c>
      <c r="H47" s="9">
        <v>0</v>
      </c>
    </row>
    <row r="48" spans="1:8" ht="12.75">
      <c r="A48" s="75" t="s">
        <v>14</v>
      </c>
      <c r="B48" s="74" t="s">
        <v>40</v>
      </c>
      <c r="C48" s="61" t="s">
        <v>41</v>
      </c>
      <c r="D48" s="4" t="s">
        <v>9</v>
      </c>
      <c r="E48" s="8">
        <f aca="true" t="shared" si="5" ref="E48:E53">SUM(F48:H48)</f>
        <v>1960.5</v>
      </c>
      <c r="F48" s="8">
        <f>SUM(F49:F50)</f>
        <v>0</v>
      </c>
      <c r="G48" s="8">
        <f>SUM(G49:G50)</f>
        <v>1960.5</v>
      </c>
      <c r="H48" s="8">
        <f>SUM(H49:H50)</f>
        <v>0</v>
      </c>
    </row>
    <row r="49" spans="1:8" ht="12.75">
      <c r="A49" s="76"/>
      <c r="B49" s="74"/>
      <c r="C49" s="62"/>
      <c r="D49" s="6" t="s">
        <v>7</v>
      </c>
      <c r="E49" s="9">
        <f t="shared" si="5"/>
        <v>1960.5</v>
      </c>
      <c r="F49" s="9">
        <v>0</v>
      </c>
      <c r="G49" s="9">
        <v>1960.5</v>
      </c>
      <c r="H49" s="9">
        <v>0</v>
      </c>
    </row>
    <row r="50" spans="1:8" ht="25.5">
      <c r="A50" s="77"/>
      <c r="B50" s="74"/>
      <c r="C50" s="63"/>
      <c r="D50" s="6" t="s">
        <v>10</v>
      </c>
      <c r="E50" s="9">
        <f t="shared" si="5"/>
        <v>0</v>
      </c>
      <c r="F50" s="9">
        <v>0</v>
      </c>
      <c r="G50" s="9">
        <v>0</v>
      </c>
      <c r="H50" s="9">
        <v>0</v>
      </c>
    </row>
    <row r="51" spans="1:8" ht="12.75">
      <c r="A51" s="75" t="s">
        <v>22</v>
      </c>
      <c r="B51" s="74" t="s">
        <v>42</v>
      </c>
      <c r="C51" s="61" t="s">
        <v>19</v>
      </c>
      <c r="D51" s="4" t="s">
        <v>9</v>
      </c>
      <c r="E51" s="8">
        <f t="shared" si="5"/>
        <v>892</v>
      </c>
      <c r="F51" s="8">
        <f>SUM(F52:F53)</f>
        <v>892</v>
      </c>
      <c r="G51" s="8">
        <f>SUM(G52:G53)</f>
        <v>0</v>
      </c>
      <c r="H51" s="8">
        <f>SUM(H52:H53)</f>
        <v>0</v>
      </c>
    </row>
    <row r="52" spans="1:8" ht="12.75">
      <c r="A52" s="76"/>
      <c r="B52" s="74"/>
      <c r="C52" s="62"/>
      <c r="D52" s="6" t="s">
        <v>7</v>
      </c>
      <c r="E52" s="9">
        <f t="shared" si="5"/>
        <v>892</v>
      </c>
      <c r="F52" s="9">
        <v>892</v>
      </c>
      <c r="G52" s="9">
        <v>0</v>
      </c>
      <c r="H52" s="9">
        <v>0</v>
      </c>
    </row>
    <row r="53" spans="1:8" ht="25.5">
      <c r="A53" s="77"/>
      <c r="B53" s="74"/>
      <c r="C53" s="63"/>
      <c r="D53" s="6" t="s">
        <v>10</v>
      </c>
      <c r="E53" s="9">
        <f t="shared" si="5"/>
        <v>0</v>
      </c>
      <c r="F53" s="9">
        <v>0</v>
      </c>
      <c r="G53" s="9">
        <v>0</v>
      </c>
      <c r="H53" s="9">
        <v>0</v>
      </c>
    </row>
    <row r="54" spans="1:8" ht="12.75">
      <c r="A54" s="61" t="s">
        <v>21</v>
      </c>
      <c r="B54" s="68" t="s">
        <v>43</v>
      </c>
      <c r="C54" s="61" t="s">
        <v>32</v>
      </c>
      <c r="D54" s="4" t="s">
        <v>9</v>
      </c>
      <c r="E54" s="8">
        <f aca="true" t="shared" si="6" ref="E54:E62">SUM(F54:H54)</f>
        <v>450</v>
      </c>
      <c r="F54" s="8">
        <f>SUM(F55:F56)</f>
        <v>150</v>
      </c>
      <c r="G54" s="8">
        <f>SUM(G55:G56)</f>
        <v>150</v>
      </c>
      <c r="H54" s="8">
        <f>SUM(H55:H56)</f>
        <v>150</v>
      </c>
    </row>
    <row r="55" spans="1:8" ht="12.75">
      <c r="A55" s="62"/>
      <c r="B55" s="69"/>
      <c r="C55" s="62"/>
      <c r="D55" s="6" t="s">
        <v>7</v>
      </c>
      <c r="E55" s="9">
        <f t="shared" si="6"/>
        <v>450</v>
      </c>
      <c r="F55" s="9">
        <v>150</v>
      </c>
      <c r="G55" s="9">
        <v>150</v>
      </c>
      <c r="H55" s="9">
        <v>150</v>
      </c>
    </row>
    <row r="56" spans="1:8" ht="25.5">
      <c r="A56" s="63"/>
      <c r="B56" s="70"/>
      <c r="C56" s="63"/>
      <c r="D56" s="6" t="s">
        <v>10</v>
      </c>
      <c r="E56" s="9">
        <f t="shared" si="6"/>
        <v>0</v>
      </c>
      <c r="F56" s="9">
        <v>0</v>
      </c>
      <c r="G56" s="9">
        <v>0</v>
      </c>
      <c r="H56" s="9">
        <v>0</v>
      </c>
    </row>
    <row r="57" spans="1:8" ht="12.75">
      <c r="A57" s="92" t="s">
        <v>20</v>
      </c>
      <c r="B57" s="93"/>
      <c r="C57" s="94"/>
      <c r="D57" s="4" t="s">
        <v>9</v>
      </c>
      <c r="E57" s="1">
        <f t="shared" si="6"/>
        <v>5525.5</v>
      </c>
      <c r="F57" s="1">
        <f>SUM(F58:F59)</f>
        <v>1822</v>
      </c>
      <c r="G57" s="1">
        <f>SUM(G58:G59)</f>
        <v>2953.5</v>
      </c>
      <c r="H57" s="1">
        <f>SUM(H58:H59)</f>
        <v>750</v>
      </c>
    </row>
    <row r="58" spans="1:8" ht="12.75">
      <c r="A58" s="95"/>
      <c r="B58" s="96"/>
      <c r="C58" s="97"/>
      <c r="D58" s="4" t="s">
        <v>7</v>
      </c>
      <c r="E58" s="1">
        <f t="shared" si="6"/>
        <v>5520.5</v>
      </c>
      <c r="F58" s="1">
        <f aca="true" t="shared" si="7" ref="F58:H59">F40+F43+F46+F49+F52+F55</f>
        <v>1817</v>
      </c>
      <c r="G58" s="1">
        <f t="shared" si="7"/>
        <v>2953.5</v>
      </c>
      <c r="H58" s="1">
        <f t="shared" si="7"/>
        <v>750</v>
      </c>
    </row>
    <row r="59" spans="1:9" ht="26.25" thickBot="1">
      <c r="A59" s="98"/>
      <c r="B59" s="99"/>
      <c r="C59" s="100"/>
      <c r="D59" s="4" t="s">
        <v>10</v>
      </c>
      <c r="E59" s="1">
        <f t="shared" si="6"/>
        <v>5</v>
      </c>
      <c r="F59" s="1">
        <f t="shared" si="7"/>
        <v>5</v>
      </c>
      <c r="G59" s="1">
        <f t="shared" si="7"/>
        <v>0</v>
      </c>
      <c r="H59" s="1">
        <f t="shared" si="7"/>
        <v>0</v>
      </c>
      <c r="I59" s="29"/>
    </row>
    <row r="60" spans="1:10" ht="13.5" thickTop="1">
      <c r="A60" s="58" t="s">
        <v>23</v>
      </c>
      <c r="B60" s="49"/>
      <c r="C60" s="50"/>
      <c r="D60" s="30" t="s">
        <v>9</v>
      </c>
      <c r="E60" s="31">
        <f t="shared" si="6"/>
        <v>12810.5</v>
      </c>
      <c r="F60" s="31">
        <f>SUM(F61:F62)</f>
        <v>3392</v>
      </c>
      <c r="G60" s="31">
        <f>SUM(G61:G62)</f>
        <v>5595.5</v>
      </c>
      <c r="H60" s="31">
        <f>SUM(H61:H62)</f>
        <v>3823</v>
      </c>
      <c r="I60" s="29"/>
      <c r="J60" s="29"/>
    </row>
    <row r="61" spans="1:11" ht="12.75">
      <c r="A61" s="51"/>
      <c r="B61" s="87"/>
      <c r="C61" s="88"/>
      <c r="D61" s="4" t="s">
        <v>7</v>
      </c>
      <c r="E61" s="32">
        <f t="shared" si="6"/>
        <v>12730.5</v>
      </c>
      <c r="F61" s="32">
        <f aca="true" t="shared" si="8" ref="F61:H62">F20+F36+F58</f>
        <v>3377</v>
      </c>
      <c r="G61" s="32">
        <f t="shared" si="8"/>
        <v>5563.5</v>
      </c>
      <c r="H61" s="32">
        <f t="shared" si="8"/>
        <v>3790</v>
      </c>
      <c r="I61" s="29"/>
      <c r="J61" s="29"/>
      <c r="K61" s="29"/>
    </row>
    <row r="62" spans="1:9" ht="26.25" thickBot="1">
      <c r="A62" s="89"/>
      <c r="B62" s="90"/>
      <c r="C62" s="91"/>
      <c r="D62" s="33" t="s">
        <v>10</v>
      </c>
      <c r="E62" s="34">
        <f t="shared" si="6"/>
        <v>80</v>
      </c>
      <c r="F62" s="32">
        <f t="shared" si="8"/>
        <v>15</v>
      </c>
      <c r="G62" s="32">
        <f t="shared" si="8"/>
        <v>32</v>
      </c>
      <c r="H62" s="32">
        <f t="shared" si="8"/>
        <v>33</v>
      </c>
      <c r="I62" s="29"/>
    </row>
    <row r="63" spans="1:9" ht="16.5" thickTop="1">
      <c r="A63" s="39"/>
      <c r="B63" s="39"/>
      <c r="C63" s="39"/>
      <c r="D63" s="47"/>
      <c r="E63" s="48"/>
      <c r="F63" s="48"/>
      <c r="G63" s="48"/>
      <c r="H63" s="48"/>
      <c r="I63" s="29"/>
    </row>
    <row r="64" spans="1:9" ht="15.75">
      <c r="A64" s="39"/>
      <c r="B64" s="39"/>
      <c r="C64" s="39"/>
      <c r="D64" s="47"/>
      <c r="E64" s="48"/>
      <c r="F64" s="48"/>
      <c r="G64" s="48"/>
      <c r="H64" s="48"/>
      <c r="I64" s="29"/>
    </row>
    <row r="65" spans="1:9" ht="15.75">
      <c r="A65" s="39"/>
      <c r="B65" s="39"/>
      <c r="C65" s="39"/>
      <c r="D65" s="47"/>
      <c r="E65" s="48"/>
      <c r="F65" s="48"/>
      <c r="G65" s="48"/>
      <c r="H65" s="48"/>
      <c r="I65" s="29"/>
    </row>
    <row r="66" spans="1:9" ht="15.75">
      <c r="A66" s="39"/>
      <c r="B66" s="39"/>
      <c r="C66" s="39"/>
      <c r="D66" s="47"/>
      <c r="E66" s="48"/>
      <c r="F66" s="48"/>
      <c r="G66" s="48"/>
      <c r="H66" s="48"/>
      <c r="I66" s="29"/>
    </row>
    <row r="67" spans="1:9" ht="15.75">
      <c r="A67" s="39"/>
      <c r="B67" s="39"/>
      <c r="C67" s="39"/>
      <c r="D67" s="47"/>
      <c r="E67" s="48"/>
      <c r="F67" s="48"/>
      <c r="G67" s="48"/>
      <c r="H67" s="48"/>
      <c r="I67" s="29"/>
    </row>
    <row r="68" spans="1:9" ht="15.75">
      <c r="A68" s="39"/>
      <c r="B68" s="39"/>
      <c r="C68" s="39"/>
      <c r="D68" s="47"/>
      <c r="E68" s="48"/>
      <c r="F68" s="48"/>
      <c r="G68" s="48"/>
      <c r="H68" s="48"/>
      <c r="I68" s="29"/>
    </row>
    <row r="69" spans="1:9" ht="15.75">
      <c r="A69" s="39"/>
      <c r="B69" s="39"/>
      <c r="C69" s="39"/>
      <c r="D69" s="47"/>
      <c r="E69" s="48"/>
      <c r="F69" s="48"/>
      <c r="G69" s="48"/>
      <c r="H69" s="48"/>
      <c r="I69" s="29"/>
    </row>
    <row r="70" spans="1:9" ht="15.75">
      <c r="A70" s="39"/>
      <c r="B70" s="39"/>
      <c r="C70" s="39"/>
      <c r="D70" s="47"/>
      <c r="E70" s="48"/>
      <c r="F70" s="48"/>
      <c r="G70" s="48"/>
      <c r="H70" s="48"/>
      <c r="I70" s="29"/>
    </row>
    <row r="71" spans="1:9" ht="15.75">
      <c r="A71" s="39"/>
      <c r="B71" s="39"/>
      <c r="C71" s="39"/>
      <c r="D71" s="47"/>
      <c r="E71" s="48"/>
      <c r="F71" s="48"/>
      <c r="G71" s="48"/>
      <c r="H71" s="48"/>
      <c r="I71" s="29"/>
    </row>
    <row r="72" spans="1:9" ht="15.75">
      <c r="A72" s="39"/>
      <c r="B72" s="39"/>
      <c r="C72" s="39"/>
      <c r="D72" s="47"/>
      <c r="E72" s="48"/>
      <c r="F72" s="48"/>
      <c r="G72" s="48"/>
      <c r="H72" s="48"/>
      <c r="I72" s="29"/>
    </row>
    <row r="73" ht="12.75">
      <c r="A73" s="21" t="s">
        <v>79</v>
      </c>
    </row>
    <row r="74" spans="1:9" s="36" customFormat="1" ht="15" customHeight="1">
      <c r="A74" s="21" t="s">
        <v>80</v>
      </c>
      <c r="B74" s="21"/>
      <c r="C74" s="21"/>
      <c r="D74" s="21"/>
      <c r="E74" s="21"/>
      <c r="F74" s="21"/>
      <c r="G74" s="21"/>
      <c r="H74" s="21"/>
      <c r="I74" s="35"/>
    </row>
    <row r="75" spans="1:9" s="36" customFormat="1" ht="12.75">
      <c r="A75" s="21"/>
      <c r="B75" s="21"/>
      <c r="C75" s="21"/>
      <c r="D75" s="21"/>
      <c r="E75" s="21"/>
      <c r="F75" s="21"/>
      <c r="G75" s="21"/>
      <c r="H75" s="21"/>
      <c r="I75" s="35"/>
    </row>
    <row r="76" spans="1:9" s="36" customFormat="1" ht="12.75">
      <c r="A76" s="21"/>
      <c r="B76" s="21"/>
      <c r="C76" s="21"/>
      <c r="D76" s="21"/>
      <c r="E76" s="21"/>
      <c r="F76" s="21"/>
      <c r="G76" s="21"/>
      <c r="H76" s="21"/>
      <c r="I76" s="35"/>
    </row>
    <row r="77" spans="1:8" s="36" customFormat="1" ht="12.75">
      <c r="A77" s="21"/>
      <c r="B77" s="21"/>
      <c r="C77" s="21"/>
      <c r="D77" s="21"/>
      <c r="E77" s="21"/>
      <c r="F77" s="21"/>
      <c r="G77" s="21"/>
      <c r="H77" s="21"/>
    </row>
    <row r="78" spans="1:8" s="36" customFormat="1" ht="12.75">
      <c r="A78" s="21"/>
      <c r="B78" s="21"/>
      <c r="C78" s="21"/>
      <c r="D78" s="21"/>
      <c r="E78" s="21"/>
      <c r="F78" s="21"/>
      <c r="G78" s="21"/>
      <c r="H78" s="21"/>
    </row>
    <row r="79" spans="1:8" s="36" customFormat="1" ht="12.75">
      <c r="A79" s="21"/>
      <c r="B79" s="21"/>
      <c r="C79" s="21"/>
      <c r="D79" s="21"/>
      <c r="E79" s="21"/>
      <c r="F79" s="21"/>
      <c r="G79" s="21"/>
      <c r="H79" s="21"/>
    </row>
    <row r="80" spans="1:8" s="36" customFormat="1" ht="12.75">
      <c r="A80" s="21"/>
      <c r="B80" s="21"/>
      <c r="C80" s="21"/>
      <c r="D80" s="21"/>
      <c r="E80" s="21"/>
      <c r="F80" s="21"/>
      <c r="G80" s="21"/>
      <c r="H80" s="21"/>
    </row>
    <row r="81" spans="1:8" s="36" customFormat="1" ht="12.75">
      <c r="A81" s="21"/>
      <c r="B81" s="21"/>
      <c r="C81" s="21"/>
      <c r="D81" s="21"/>
      <c r="E81" s="21"/>
      <c r="F81" s="21"/>
      <c r="G81" s="21"/>
      <c r="H81" s="21"/>
    </row>
    <row r="82" spans="1:8" s="36" customFormat="1" ht="12.75">
      <c r="A82" s="21"/>
      <c r="B82" s="21"/>
      <c r="C82" s="21"/>
      <c r="D82" s="21"/>
      <c r="E82" s="21"/>
      <c r="F82" s="21"/>
      <c r="G82" s="21"/>
      <c r="H82" s="21"/>
    </row>
    <row r="83" spans="1:8" s="36" customFormat="1" ht="12.75">
      <c r="A83" s="21"/>
      <c r="B83" s="21"/>
      <c r="C83" s="21"/>
      <c r="D83" s="21"/>
      <c r="E83" s="21"/>
      <c r="F83" s="21"/>
      <c r="G83" s="21"/>
      <c r="H83" s="21"/>
    </row>
    <row r="84" spans="1:8" s="36" customFormat="1" ht="12.75">
      <c r="A84" s="21"/>
      <c r="B84" s="21"/>
      <c r="C84" s="21"/>
      <c r="D84" s="21"/>
      <c r="E84" s="21"/>
      <c r="F84" s="21"/>
      <c r="G84" s="21"/>
      <c r="H84" s="21"/>
    </row>
    <row r="85" spans="1:8" s="36" customFormat="1" ht="12.75">
      <c r="A85" s="21"/>
      <c r="B85" s="21"/>
      <c r="C85" s="21"/>
      <c r="D85" s="21"/>
      <c r="E85" s="21"/>
      <c r="F85" s="21"/>
      <c r="G85" s="21"/>
      <c r="H85" s="21"/>
    </row>
    <row r="86" spans="1:8" s="36" customFormat="1" ht="17.25" customHeight="1">
      <c r="A86" s="21"/>
      <c r="B86" s="21"/>
      <c r="C86" s="21"/>
      <c r="D86" s="21"/>
      <c r="E86" s="21"/>
      <c r="F86" s="21"/>
      <c r="G86" s="21"/>
      <c r="H86" s="21"/>
    </row>
    <row r="87" spans="1:8" s="36" customFormat="1" ht="12.75">
      <c r="A87" s="21"/>
      <c r="B87" s="21"/>
      <c r="C87" s="21"/>
      <c r="D87" s="21"/>
      <c r="E87" s="21"/>
      <c r="F87" s="21"/>
      <c r="G87" s="21"/>
      <c r="H87" s="21"/>
    </row>
    <row r="88" spans="1:8" s="36" customFormat="1" ht="12.75">
      <c r="A88" s="21"/>
      <c r="B88" s="21"/>
      <c r="C88" s="21"/>
      <c r="D88" s="21"/>
      <c r="E88" s="21"/>
      <c r="F88" s="21"/>
      <c r="G88" s="21"/>
      <c r="H88" s="21"/>
    </row>
    <row r="89" spans="1:8" s="36" customFormat="1" ht="12.75">
      <c r="A89" s="21"/>
      <c r="B89" s="21"/>
      <c r="C89" s="21"/>
      <c r="D89" s="21"/>
      <c r="E89" s="21"/>
      <c r="F89" s="21"/>
      <c r="G89" s="21"/>
      <c r="H89" s="21"/>
    </row>
    <row r="90" spans="1:8" s="36" customFormat="1" ht="12.75">
      <c r="A90" s="21"/>
      <c r="B90" s="21"/>
      <c r="C90" s="21"/>
      <c r="D90" s="21"/>
      <c r="E90" s="21"/>
      <c r="F90" s="21"/>
      <c r="G90" s="21"/>
      <c r="H90" s="21"/>
    </row>
    <row r="91" spans="1:8" s="36" customFormat="1" ht="12.75">
      <c r="A91" s="21"/>
      <c r="B91" s="21"/>
      <c r="C91" s="21"/>
      <c r="D91" s="21"/>
      <c r="E91" s="21"/>
      <c r="F91" s="21"/>
      <c r="G91" s="21"/>
      <c r="H91" s="21"/>
    </row>
    <row r="92" spans="1:8" s="36" customFormat="1" ht="12.75">
      <c r="A92" s="21"/>
      <c r="B92" s="21"/>
      <c r="C92" s="21"/>
      <c r="D92" s="21"/>
      <c r="E92" s="21"/>
      <c r="F92" s="21"/>
      <c r="G92" s="21"/>
      <c r="H92" s="21"/>
    </row>
    <row r="93" spans="1:8" s="36" customFormat="1" ht="12.75">
      <c r="A93" s="21"/>
      <c r="B93" s="21"/>
      <c r="C93" s="21"/>
      <c r="D93" s="21"/>
      <c r="E93" s="21"/>
      <c r="F93" s="21"/>
      <c r="G93" s="21"/>
      <c r="H93" s="21"/>
    </row>
    <row r="94" spans="1:8" s="36" customFormat="1" ht="12.75">
      <c r="A94" s="21"/>
      <c r="B94" s="21"/>
      <c r="C94" s="21"/>
      <c r="D94" s="21"/>
      <c r="E94" s="21"/>
      <c r="F94" s="21"/>
      <c r="G94" s="21"/>
      <c r="H94" s="21"/>
    </row>
    <row r="95" spans="1:8" s="36" customFormat="1" ht="12.75">
      <c r="A95" s="21"/>
      <c r="B95" s="21"/>
      <c r="C95" s="21"/>
      <c r="D95" s="21"/>
      <c r="E95" s="21"/>
      <c r="F95" s="21"/>
      <c r="G95" s="21"/>
      <c r="H95" s="21"/>
    </row>
    <row r="96" spans="1:8" s="36" customFormat="1" ht="12.75">
      <c r="A96" s="21"/>
      <c r="B96" s="21"/>
      <c r="C96" s="21"/>
      <c r="D96" s="21"/>
      <c r="E96" s="21"/>
      <c r="F96" s="21"/>
      <c r="G96" s="21"/>
      <c r="H96" s="21"/>
    </row>
    <row r="97" spans="1:8" s="36" customFormat="1" ht="12.75">
      <c r="A97" s="21"/>
      <c r="B97" s="21"/>
      <c r="C97" s="21"/>
      <c r="D97" s="21"/>
      <c r="E97" s="21"/>
      <c r="F97" s="21"/>
      <c r="G97" s="21"/>
      <c r="H97" s="21"/>
    </row>
    <row r="102" ht="30" customHeight="1"/>
    <row r="103" ht="27.75" customHeight="1">
      <c r="I103" s="29"/>
    </row>
    <row r="104" ht="12.75">
      <c r="I104" s="29"/>
    </row>
    <row r="115" ht="12.75">
      <c r="I115" s="37"/>
    </row>
    <row r="117" ht="25.5" customHeight="1"/>
    <row r="119" ht="24" customHeight="1"/>
    <row r="132" ht="12.75">
      <c r="I132" s="29"/>
    </row>
    <row r="142" ht="12.75" customHeight="1"/>
    <row r="146" ht="18" customHeight="1"/>
    <row r="167" ht="15.75" customHeight="1"/>
    <row r="182" ht="18.75" customHeight="1"/>
    <row r="183" ht="25.5" customHeight="1"/>
    <row r="186" ht="34.5" customHeight="1"/>
  </sheetData>
  <mergeCells count="55">
    <mergeCell ref="A7:H7"/>
    <mergeCell ref="A6:H6"/>
    <mergeCell ref="A5:H5"/>
    <mergeCell ref="A60:C62"/>
    <mergeCell ref="A13:A15"/>
    <mergeCell ref="B13:B15"/>
    <mergeCell ref="C13:C15"/>
    <mergeCell ref="A54:A56"/>
    <mergeCell ref="B54:B56"/>
    <mergeCell ref="C54:C56"/>
    <mergeCell ref="A57:C59"/>
    <mergeCell ref="C51:C53"/>
    <mergeCell ref="B51:B53"/>
    <mergeCell ref="C42:C44"/>
    <mergeCell ref="A32:A34"/>
    <mergeCell ref="B32:B34"/>
    <mergeCell ref="C32:C34"/>
    <mergeCell ref="A35:C37"/>
    <mergeCell ref="B42:B44"/>
    <mergeCell ref="A38:H38"/>
    <mergeCell ref="B39:B41"/>
    <mergeCell ref="A42:A44"/>
    <mergeCell ref="A39:A41"/>
    <mergeCell ref="A22:H22"/>
    <mergeCell ref="B23:B25"/>
    <mergeCell ref="A12:G12"/>
    <mergeCell ref="D9:D10"/>
    <mergeCell ref="E9:H9"/>
    <mergeCell ref="A9:A10"/>
    <mergeCell ref="B9:B10"/>
    <mergeCell ref="C9:C10"/>
    <mergeCell ref="A19:C21"/>
    <mergeCell ref="A16:A18"/>
    <mergeCell ref="B16:B18"/>
    <mergeCell ref="C16:C18"/>
    <mergeCell ref="A51:A53"/>
    <mergeCell ref="A48:A50"/>
    <mergeCell ref="B48:B50"/>
    <mergeCell ref="C48:C50"/>
    <mergeCell ref="A45:A47"/>
    <mergeCell ref="B45:B47"/>
    <mergeCell ref="C45:C47"/>
    <mergeCell ref="A23:A25"/>
    <mergeCell ref="C23:C25"/>
    <mergeCell ref="C39:C41"/>
    <mergeCell ref="A29:A31"/>
    <mergeCell ref="B26:B28"/>
    <mergeCell ref="B29:B31"/>
    <mergeCell ref="C29:C31"/>
    <mergeCell ref="C26:C28"/>
    <mergeCell ref="A26:A28"/>
    <mergeCell ref="D3:H3"/>
    <mergeCell ref="D2:H2"/>
    <mergeCell ref="D4:H4"/>
    <mergeCell ref="D1:H1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8" r:id="rId1"/>
  <rowBreaks count="2" manualBreakCount="2">
    <brk id="25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75" zoomScaleSheetLayoutView="75" workbookViewId="0" topLeftCell="A1">
      <selection activeCell="A4" sqref="A4:K4"/>
    </sheetView>
  </sheetViews>
  <sheetFormatPr defaultColWidth="9.00390625" defaultRowHeight="12.75"/>
  <cols>
    <col min="1" max="1" width="5.875" style="12" customWidth="1"/>
    <col min="2" max="2" width="41.75390625" style="12" customWidth="1"/>
    <col min="3" max="3" width="24.25390625" style="12" customWidth="1"/>
    <col min="4" max="4" width="12.875" style="12" customWidth="1"/>
    <col min="5" max="5" width="10.375" style="12" customWidth="1"/>
    <col min="6" max="6" width="12.75390625" style="12" customWidth="1"/>
    <col min="7" max="7" width="12.625" style="12" customWidth="1"/>
    <col min="8" max="8" width="13.375" style="12" customWidth="1"/>
    <col min="9" max="9" width="11.625" style="12" bestFit="1" customWidth="1"/>
    <col min="10" max="10" width="10.00390625" style="12" customWidth="1"/>
    <col min="11" max="11" width="12.375" style="12" customWidth="1"/>
    <col min="12" max="12" width="10.625" style="12" customWidth="1"/>
    <col min="13" max="13" width="11.00390625" style="12" customWidth="1"/>
    <col min="14" max="16384" width="9.125" style="12" customWidth="1"/>
  </cols>
  <sheetData>
    <row r="1" spans="1:11" ht="15.75">
      <c r="A1" s="105" t="s">
        <v>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5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>
      <c r="A3" s="106" t="s">
        <v>61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>
      <c r="A4" s="107" t="s">
        <v>81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1" ht="12.75">
      <c r="A6" s="103" t="s">
        <v>49</v>
      </c>
      <c r="B6" s="103" t="s">
        <v>50</v>
      </c>
      <c r="C6" s="103" t="s">
        <v>51</v>
      </c>
      <c r="D6" s="103"/>
      <c r="E6" s="103"/>
      <c r="F6" s="103"/>
      <c r="G6" s="103"/>
      <c r="H6" s="103"/>
      <c r="I6" s="103"/>
      <c r="J6" s="103"/>
      <c r="K6" s="103"/>
    </row>
    <row r="7" spans="1:11" ht="22.5" customHeight="1">
      <c r="A7" s="103"/>
      <c r="B7" s="103"/>
      <c r="C7" s="103"/>
      <c r="D7" s="103" t="s">
        <v>75</v>
      </c>
      <c r="E7" s="103"/>
      <c r="F7" s="103" t="s">
        <v>52</v>
      </c>
      <c r="G7" s="103"/>
      <c r="H7" s="103" t="s">
        <v>53</v>
      </c>
      <c r="I7" s="103"/>
      <c r="J7" s="103" t="s">
        <v>54</v>
      </c>
      <c r="K7" s="103"/>
    </row>
    <row r="8" spans="1:11" ht="21">
      <c r="A8" s="103"/>
      <c r="B8" s="103"/>
      <c r="C8" s="103"/>
      <c r="D8" s="14" t="s">
        <v>55</v>
      </c>
      <c r="E8" s="14" t="s">
        <v>56</v>
      </c>
      <c r="F8" s="14" t="s">
        <v>55</v>
      </c>
      <c r="G8" s="14" t="s">
        <v>57</v>
      </c>
      <c r="H8" s="14" t="s">
        <v>55</v>
      </c>
      <c r="I8" s="14" t="s">
        <v>58</v>
      </c>
      <c r="J8" s="13">
        <v>2011</v>
      </c>
      <c r="K8" s="13">
        <v>2012</v>
      </c>
    </row>
    <row r="9" spans="1:11" ht="12.75">
      <c r="A9" s="2">
        <v>1</v>
      </c>
      <c r="B9" s="2">
        <v>2</v>
      </c>
      <c r="C9" s="2">
        <v>3</v>
      </c>
      <c r="D9" s="2">
        <v>5</v>
      </c>
      <c r="E9" s="2">
        <v>6</v>
      </c>
      <c r="F9" s="2">
        <v>7</v>
      </c>
      <c r="G9" s="2">
        <v>8</v>
      </c>
      <c r="H9" s="2">
        <v>9</v>
      </c>
      <c r="I9" s="2">
        <v>10</v>
      </c>
      <c r="J9" s="2">
        <v>11</v>
      </c>
      <c r="K9" s="2">
        <v>12</v>
      </c>
    </row>
    <row r="10" spans="1:11" ht="12.75">
      <c r="A10" s="104" t="s">
        <v>36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47.25">
      <c r="A11" s="11" t="s">
        <v>4</v>
      </c>
      <c r="B11" s="15" t="s">
        <v>47</v>
      </c>
      <c r="C11" s="5" t="s">
        <v>65</v>
      </c>
      <c r="D11" s="3"/>
      <c r="E11" s="3"/>
      <c r="F11" s="3"/>
      <c r="G11" s="3"/>
      <c r="H11" s="7">
        <v>500</v>
      </c>
      <c r="I11" s="7">
        <v>500</v>
      </c>
      <c r="J11" s="7">
        <v>500</v>
      </c>
      <c r="K11" s="7">
        <v>500</v>
      </c>
    </row>
    <row r="12" spans="1:11" ht="18.75" customHeight="1">
      <c r="A12" s="78" t="s">
        <v>3</v>
      </c>
      <c r="B12" s="68" t="s">
        <v>45</v>
      </c>
      <c r="C12" s="5" t="s">
        <v>71</v>
      </c>
      <c r="D12" s="3"/>
      <c r="E12" s="3"/>
      <c r="F12" s="3"/>
      <c r="G12" s="3"/>
      <c r="H12" s="7">
        <v>0</v>
      </c>
      <c r="I12" s="7">
        <v>0</v>
      </c>
      <c r="J12" s="7">
        <v>140</v>
      </c>
      <c r="K12" s="7">
        <v>140</v>
      </c>
    </row>
    <row r="13" spans="1:11" ht="18.75" customHeight="1">
      <c r="A13" s="78"/>
      <c r="B13" s="70"/>
      <c r="C13" s="5" t="s">
        <v>73</v>
      </c>
      <c r="D13" s="3"/>
      <c r="E13" s="3"/>
      <c r="F13" s="3"/>
      <c r="G13" s="3"/>
      <c r="H13" s="7"/>
      <c r="I13" s="7"/>
      <c r="J13" s="7">
        <v>10</v>
      </c>
      <c r="K13" s="7">
        <v>10</v>
      </c>
    </row>
    <row r="14" spans="1:11" ht="12.75" customHeight="1">
      <c r="A14" s="104" t="s">
        <v>37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ht="33.75" customHeight="1">
      <c r="A15" s="109" t="s">
        <v>18</v>
      </c>
      <c r="B15" s="68" t="s">
        <v>31</v>
      </c>
      <c r="C15" s="5" t="s">
        <v>65</v>
      </c>
      <c r="D15" s="3"/>
      <c r="E15" s="3"/>
      <c r="F15" s="3"/>
      <c r="G15" s="3"/>
      <c r="H15" s="9">
        <v>9.2</v>
      </c>
      <c r="I15" s="9">
        <v>9.2</v>
      </c>
      <c r="J15" s="9">
        <f>9.2+110.8</f>
        <v>120</v>
      </c>
      <c r="K15" s="9">
        <v>100</v>
      </c>
    </row>
    <row r="16" spans="1:11" ht="33.75" customHeight="1">
      <c r="A16" s="109"/>
      <c r="B16" s="69"/>
      <c r="C16" s="5" t="s">
        <v>67</v>
      </c>
      <c r="D16" s="2"/>
      <c r="E16" s="2"/>
      <c r="F16" s="2"/>
      <c r="G16" s="2"/>
      <c r="H16" s="9">
        <v>50.8</v>
      </c>
      <c r="I16" s="9">
        <v>50.8</v>
      </c>
      <c r="J16" s="9"/>
      <c r="K16" s="9"/>
    </row>
    <row r="17" spans="1:11" ht="33.75" customHeight="1">
      <c r="A17" s="109"/>
      <c r="B17" s="70"/>
      <c r="C17" s="5" t="s">
        <v>66</v>
      </c>
      <c r="D17" s="2"/>
      <c r="E17" s="2"/>
      <c r="F17" s="2"/>
      <c r="G17" s="2"/>
      <c r="H17" s="9">
        <v>10</v>
      </c>
      <c r="I17" s="9">
        <v>10</v>
      </c>
      <c r="J17" s="9">
        <v>10</v>
      </c>
      <c r="K17" s="9">
        <v>10</v>
      </c>
    </row>
    <row r="18" spans="1:11" ht="31.5">
      <c r="A18" s="5" t="s">
        <v>17</v>
      </c>
      <c r="B18" s="15" t="s">
        <v>44</v>
      </c>
      <c r="C18" s="5" t="s">
        <v>67</v>
      </c>
      <c r="D18" s="2"/>
      <c r="E18" s="2"/>
      <c r="F18" s="2"/>
      <c r="G18" s="2"/>
      <c r="H18" s="7">
        <v>1000</v>
      </c>
      <c r="I18" s="7">
        <v>1000</v>
      </c>
      <c r="J18" s="7">
        <v>1500</v>
      </c>
      <c r="K18" s="7">
        <v>2000</v>
      </c>
    </row>
    <row r="19" spans="1:11" ht="39.75" customHeight="1">
      <c r="A19" s="109" t="s">
        <v>16</v>
      </c>
      <c r="B19" s="68" t="s">
        <v>33</v>
      </c>
      <c r="C19" s="5" t="s">
        <v>65</v>
      </c>
      <c r="D19" s="2"/>
      <c r="E19" s="2"/>
      <c r="F19" s="2"/>
      <c r="G19" s="2"/>
      <c r="H19" s="9">
        <v>0</v>
      </c>
      <c r="I19" s="9">
        <v>0</v>
      </c>
      <c r="J19" s="9">
        <v>250</v>
      </c>
      <c r="K19" s="7">
        <v>150</v>
      </c>
    </row>
    <row r="20" spans="1:11" ht="39.75" customHeight="1">
      <c r="A20" s="109"/>
      <c r="B20" s="70"/>
      <c r="C20" s="5" t="s">
        <v>66</v>
      </c>
      <c r="D20" s="2"/>
      <c r="E20" s="2"/>
      <c r="F20" s="2"/>
      <c r="G20" s="2"/>
      <c r="H20" s="9">
        <v>0</v>
      </c>
      <c r="I20" s="9">
        <v>0</v>
      </c>
      <c r="J20" s="9">
        <v>10</v>
      </c>
      <c r="K20" s="7">
        <v>10</v>
      </c>
    </row>
    <row r="21" spans="1:11" ht="25.5" customHeight="1">
      <c r="A21" s="110" t="s">
        <v>15</v>
      </c>
      <c r="B21" s="68" t="s">
        <v>46</v>
      </c>
      <c r="C21" s="5" t="s">
        <v>65</v>
      </c>
      <c r="D21" s="2"/>
      <c r="E21" s="2"/>
      <c r="F21" s="2"/>
      <c r="G21" s="2"/>
      <c r="H21" s="7">
        <v>0</v>
      </c>
      <c r="I21" s="7">
        <v>0</v>
      </c>
      <c r="J21" s="7">
        <v>100</v>
      </c>
      <c r="K21" s="7">
        <v>150</v>
      </c>
    </row>
    <row r="22" spans="1:11" ht="25.5" customHeight="1">
      <c r="A22" s="110"/>
      <c r="B22" s="70"/>
      <c r="C22" s="5" t="s">
        <v>66</v>
      </c>
      <c r="D22" s="2"/>
      <c r="E22" s="2"/>
      <c r="F22" s="2"/>
      <c r="G22" s="2"/>
      <c r="H22" s="7">
        <v>0</v>
      </c>
      <c r="I22" s="7">
        <v>0</v>
      </c>
      <c r="J22" s="7">
        <v>2</v>
      </c>
      <c r="K22" s="7">
        <v>3</v>
      </c>
    </row>
    <row r="23" spans="1:11" ht="12.75">
      <c r="A23" s="104" t="s">
        <v>38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31.5">
      <c r="A24" s="10" t="s">
        <v>11</v>
      </c>
      <c r="B24" s="15" t="s">
        <v>34</v>
      </c>
      <c r="C24" s="5" t="s">
        <v>74</v>
      </c>
      <c r="D24" s="2"/>
      <c r="E24" s="2"/>
      <c r="F24" s="2"/>
      <c r="G24" s="2"/>
      <c r="H24" s="9">
        <v>600</v>
      </c>
      <c r="I24" s="9">
        <v>600</v>
      </c>
      <c r="J24" s="9">
        <v>600</v>
      </c>
      <c r="K24" s="9">
        <v>600</v>
      </c>
    </row>
    <row r="25" spans="1:11" ht="20.25" customHeight="1">
      <c r="A25" s="64" t="s">
        <v>12</v>
      </c>
      <c r="B25" s="68" t="s">
        <v>39</v>
      </c>
      <c r="C25" s="5" t="s">
        <v>71</v>
      </c>
      <c r="D25" s="2"/>
      <c r="E25" s="2"/>
      <c r="F25" s="2"/>
      <c r="G25" s="2"/>
      <c r="H25" s="9">
        <v>175</v>
      </c>
      <c r="I25" s="9">
        <v>175</v>
      </c>
      <c r="J25" s="9">
        <v>0</v>
      </c>
      <c r="K25" s="9">
        <v>0</v>
      </c>
    </row>
    <row r="26" spans="1:11" ht="20.25" customHeight="1">
      <c r="A26" s="64"/>
      <c r="B26" s="70"/>
      <c r="C26" s="5" t="s">
        <v>73</v>
      </c>
      <c r="D26" s="2"/>
      <c r="E26" s="2"/>
      <c r="F26" s="2"/>
      <c r="G26" s="2"/>
      <c r="H26" s="9">
        <v>5</v>
      </c>
      <c r="I26" s="9">
        <v>5</v>
      </c>
      <c r="J26" s="9">
        <v>0</v>
      </c>
      <c r="K26" s="9">
        <v>0</v>
      </c>
    </row>
    <row r="27" spans="1:11" ht="63">
      <c r="A27" s="41" t="s">
        <v>13</v>
      </c>
      <c r="B27" s="15" t="s">
        <v>70</v>
      </c>
      <c r="C27" s="40" t="s">
        <v>71</v>
      </c>
      <c r="D27" s="41"/>
      <c r="E27" s="41"/>
      <c r="F27" s="41"/>
      <c r="G27" s="41"/>
      <c r="H27" s="43">
        <v>0</v>
      </c>
      <c r="I27" s="43">
        <v>0</v>
      </c>
      <c r="J27" s="43">
        <v>243</v>
      </c>
      <c r="K27" s="43">
        <v>0</v>
      </c>
    </row>
    <row r="28" spans="1:11" ht="15.75">
      <c r="A28" s="42"/>
      <c r="B28" s="44"/>
      <c r="C28" s="45"/>
      <c r="D28" s="42"/>
      <c r="E28" s="42">
        <v>2</v>
      </c>
      <c r="F28" s="42"/>
      <c r="G28" s="42"/>
      <c r="H28" s="46"/>
      <c r="I28" s="46"/>
      <c r="J28" s="46"/>
      <c r="K28" s="46"/>
    </row>
    <row r="29" spans="1:11" ht="15.75">
      <c r="A29" s="2" t="s">
        <v>14</v>
      </c>
      <c r="B29" s="18" t="s">
        <v>40</v>
      </c>
      <c r="C29" s="5" t="s">
        <v>71</v>
      </c>
      <c r="D29" s="2"/>
      <c r="E29" s="2"/>
      <c r="F29" s="2"/>
      <c r="G29" s="2"/>
      <c r="H29" s="9">
        <v>0</v>
      </c>
      <c r="I29" s="9">
        <v>0</v>
      </c>
      <c r="J29" s="9">
        <v>1960.5</v>
      </c>
      <c r="K29" s="9">
        <v>0</v>
      </c>
    </row>
    <row r="30" spans="1:11" ht="31.5">
      <c r="A30" s="2" t="s">
        <v>22</v>
      </c>
      <c r="B30" s="18" t="s">
        <v>42</v>
      </c>
      <c r="C30" s="5" t="s">
        <v>72</v>
      </c>
      <c r="D30" s="2"/>
      <c r="E30" s="2"/>
      <c r="F30" s="2"/>
      <c r="G30" s="2"/>
      <c r="H30" s="9">
        <v>892</v>
      </c>
      <c r="I30" s="9">
        <v>892</v>
      </c>
      <c r="J30" s="9">
        <v>0</v>
      </c>
      <c r="K30" s="9">
        <v>0</v>
      </c>
    </row>
    <row r="31" spans="1:11" ht="18" customHeight="1">
      <c r="A31" s="64" t="s">
        <v>21</v>
      </c>
      <c r="B31" s="68" t="s">
        <v>43</v>
      </c>
      <c r="C31" s="5" t="s">
        <v>71</v>
      </c>
      <c r="D31" s="2"/>
      <c r="E31" s="2"/>
      <c r="F31" s="2"/>
      <c r="G31" s="2"/>
      <c r="H31" s="9">
        <f>67+16+30+18</f>
        <v>131</v>
      </c>
      <c r="I31" s="9">
        <f>67+16+30+18</f>
        <v>131</v>
      </c>
      <c r="J31" s="9">
        <f>67+16+30+18</f>
        <v>131</v>
      </c>
      <c r="K31" s="9">
        <f>67+16+30+18</f>
        <v>131</v>
      </c>
    </row>
    <row r="32" spans="1:11" ht="18" customHeight="1">
      <c r="A32" s="64"/>
      <c r="B32" s="70"/>
      <c r="C32" s="5" t="s">
        <v>67</v>
      </c>
      <c r="D32" s="2"/>
      <c r="E32" s="2"/>
      <c r="F32" s="2"/>
      <c r="G32" s="2"/>
      <c r="H32" s="9">
        <v>19</v>
      </c>
      <c r="I32" s="9">
        <v>19</v>
      </c>
      <c r="J32" s="9">
        <v>19</v>
      </c>
      <c r="K32" s="9">
        <v>19</v>
      </c>
    </row>
    <row r="33" spans="1:11" ht="12.75" customHeight="1">
      <c r="A33" s="111" t="s">
        <v>59</v>
      </c>
      <c r="B33" s="112"/>
      <c r="C33" s="113"/>
      <c r="D33" s="2"/>
      <c r="E33" s="2"/>
      <c r="F33" s="2"/>
      <c r="G33" s="2"/>
      <c r="H33" s="8">
        <f>SUM(H24:H32,H11:H13,H15:H22)</f>
        <v>3392</v>
      </c>
      <c r="I33" s="8">
        <f>SUM(I24:I32,I11:I13,I15:I22)</f>
        <v>3392</v>
      </c>
      <c r="J33" s="8">
        <f>SUM(J24:J32,J11:J13,J15:J22)</f>
        <v>5595.5</v>
      </c>
      <c r="K33" s="8">
        <f>SUM(K24:K32,K11:K13,K15:K22)</f>
        <v>3823</v>
      </c>
    </row>
    <row r="34" spans="1:11" ht="12.75" customHeight="1">
      <c r="A34" s="17"/>
      <c r="B34" s="17"/>
      <c r="C34" s="17"/>
      <c r="D34" s="19"/>
      <c r="E34" s="19"/>
      <c r="F34" s="19"/>
      <c r="G34" s="19"/>
      <c r="H34" s="20"/>
      <c r="I34" s="20"/>
      <c r="J34" s="20"/>
      <c r="K34" s="20"/>
    </row>
    <row r="35" spans="1:11" ht="12.75" customHeight="1">
      <c r="A35" s="17"/>
      <c r="B35" s="17"/>
      <c r="C35" s="17"/>
      <c r="D35" s="19"/>
      <c r="E35" s="19"/>
      <c r="F35" s="19"/>
      <c r="G35" s="19"/>
      <c r="H35" s="20"/>
      <c r="I35" s="20"/>
      <c r="J35" s="20"/>
      <c r="K35" s="20"/>
    </row>
    <row r="37" ht="12.75">
      <c r="B37" s="16" t="s">
        <v>62</v>
      </c>
    </row>
    <row r="38" spans="2:6" ht="12.75">
      <c r="B38" s="16" t="s">
        <v>76</v>
      </c>
      <c r="E38" s="114" t="s">
        <v>63</v>
      </c>
      <c r="F38" s="114"/>
    </row>
    <row r="39" spans="5:6" ht="12.75">
      <c r="E39" s="108" t="s">
        <v>64</v>
      </c>
      <c r="F39" s="108"/>
    </row>
  </sheetData>
  <mergeCells count="30">
    <mergeCell ref="A33:C33"/>
    <mergeCell ref="A31:A32"/>
    <mergeCell ref="A12:A13"/>
    <mergeCell ref="E38:F38"/>
    <mergeCell ref="B12:B13"/>
    <mergeCell ref="B19:B20"/>
    <mergeCell ref="B21:B22"/>
    <mergeCell ref="E39:F39"/>
    <mergeCell ref="A14:K14"/>
    <mergeCell ref="A15:A17"/>
    <mergeCell ref="A21:A22"/>
    <mergeCell ref="A23:K23"/>
    <mergeCell ref="A25:A26"/>
    <mergeCell ref="B25:B26"/>
    <mergeCell ref="B31:B32"/>
    <mergeCell ref="A19:A20"/>
    <mergeCell ref="B15:B17"/>
    <mergeCell ref="A1:K1"/>
    <mergeCell ref="A2:K2"/>
    <mergeCell ref="A3:K3"/>
    <mergeCell ref="A4:K4"/>
    <mergeCell ref="A6:A8"/>
    <mergeCell ref="B6:B8"/>
    <mergeCell ref="A10:K10"/>
    <mergeCell ref="D7:E7"/>
    <mergeCell ref="F7:G7"/>
    <mergeCell ref="D6:K6"/>
    <mergeCell ref="H7:I7"/>
    <mergeCell ref="C6:C8"/>
    <mergeCell ref="J7:K7"/>
  </mergeCells>
  <printOptions horizontalCentered="1"/>
  <pageMargins left="0.7874015748031497" right="0.3937007874015748" top="0.3937007874015748" bottom="0.3937007874015748" header="0" footer="0"/>
  <pageSetup fitToHeight="14" horizontalDpi="600" verticalDpi="600" orientation="landscape" paperSize="9" scale="81" r:id="rId1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Lyapina</cp:lastModifiedBy>
  <cp:lastPrinted>2009-08-12T13:23:29Z</cp:lastPrinted>
  <dcterms:created xsi:type="dcterms:W3CDTF">2007-04-10T09:52:07Z</dcterms:created>
  <dcterms:modified xsi:type="dcterms:W3CDTF">2009-09-09T06:25:17Z</dcterms:modified>
  <cp:category/>
  <cp:version/>
  <cp:contentType/>
  <cp:contentStatus/>
</cp:coreProperties>
</file>