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1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<sst xmlns="http://schemas.openxmlformats.org/spreadsheetml/2006/main" count="60" uniqueCount="60">
  <si>
    <t>Приложение № 1</t>
  </si>
  <si>
    <t xml:space="preserve">к муниципальной адресной программе  </t>
  </si>
  <si>
    <t>поэтапного перехода на отпуск потребителям</t>
  </si>
  <si>
    <t>муниципального образования "Северодвинск"</t>
  </si>
  <si>
    <t xml:space="preserve">энергоресурсов и воды в соответствии с </t>
  </si>
  <si>
    <t>показаниями коллективных приборов учета</t>
  </si>
  <si>
    <t>на 2012 год</t>
  </si>
  <si>
    <t>Перечень</t>
  </si>
  <si>
    <t>МКД муниципального образования "Северодвинск",</t>
  </si>
  <si>
    <t xml:space="preserve">в которых планируется установка общедомовых (коллективных) приборов  учета </t>
  </si>
  <si>
    <t>энергоресурсов и воды в 2012 году</t>
  </si>
  <si>
    <t>№ п.п.</t>
  </si>
  <si>
    <t>Адрес многоквартирного дома</t>
  </si>
  <si>
    <t>Доля собствен-ников помещений многоквар-тирных домов, %</t>
  </si>
  <si>
    <t xml:space="preserve">Количество устанавливаемых общедомовых (коллективных) приборов учета, ед. </t>
  </si>
  <si>
    <t>Стоимость установки приборов учета (руб.)</t>
  </si>
  <si>
    <t>всего</t>
  </si>
  <si>
    <t>в том числе</t>
  </si>
  <si>
    <t>тепловой энергии и горячей воды</t>
  </si>
  <si>
    <t>холодной воды</t>
  </si>
  <si>
    <t>за счет средств областного бюджета</t>
  </si>
  <si>
    <t>за счет средств местного бюджета</t>
  </si>
  <si>
    <t>средства ТСЖ, ЖСК или собственников помещений в многоквартирном доме</t>
  </si>
  <si>
    <t>кол-во кв-р</t>
  </si>
  <si>
    <t>Карла Маркса, 41</t>
  </si>
  <si>
    <t>Бульвар Строителей, 21 (ЖСК № 49)</t>
  </si>
  <si>
    <t>Портовая, 17</t>
  </si>
  <si>
    <t>Карла Маркса, 29</t>
  </si>
  <si>
    <t>Морской, 32</t>
  </si>
  <si>
    <t>Макаренко, 22</t>
  </si>
  <si>
    <t>Макаренко, 24</t>
  </si>
  <si>
    <t>Макаренко, 26</t>
  </si>
  <si>
    <t>Октябрьская, 49</t>
  </si>
  <si>
    <t>Логинова, 15</t>
  </si>
  <si>
    <t>Гоголя, 5</t>
  </si>
  <si>
    <t>Северная, 14</t>
  </si>
  <si>
    <t>Октябрьская, 53</t>
  </si>
  <si>
    <t>Карла Маркса, 1</t>
  </si>
  <si>
    <t>Морской, 10</t>
  </si>
  <si>
    <t>Советская, 54</t>
  </si>
  <si>
    <t>Тургенева, 2</t>
  </si>
  <si>
    <t>Морской, 35</t>
  </si>
  <si>
    <t>Труда, 39</t>
  </si>
  <si>
    <t>Труда, 27</t>
  </si>
  <si>
    <t>Железнодорожная, 2в</t>
  </si>
  <si>
    <t>Беломорский, 9</t>
  </si>
  <si>
    <t>Карла Маркса, 8</t>
  </si>
  <si>
    <t>Гагарина, 14/2</t>
  </si>
  <si>
    <t>М. Кудьма, 17</t>
  </si>
  <si>
    <t>Победы, 96</t>
  </si>
  <si>
    <t>Лебедева, 4</t>
  </si>
  <si>
    <t>Морской, 50а</t>
  </si>
  <si>
    <t>Победы, 90</t>
  </si>
  <si>
    <t>Южная, 22</t>
  </si>
  <si>
    <t>Победы, 54</t>
  </si>
  <si>
    <t>Лебедева, 13</t>
  </si>
  <si>
    <t>Победы, 57а</t>
  </si>
  <si>
    <t>Юбилейная, 9</t>
  </si>
  <si>
    <t>Юбилейная, 21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</si>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</sst>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center"/>
    </xf>
    <xf numFmtId="4" fontId="38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3" fontId="2" fillId="0" borderId="0" xfId="0" applyNumberFormat="1" applyFont="1" applyAlignment="1">
      <alignment/>
    </xf>
    <xf numFmtId="4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77;&#1088;&#1077;&#1095;&#1077;&#1085;&#1100;%20&#1052;&#1050;&#1044;%20_2012_&#1072;&#1087;&#1088;&#1077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"/>
      <sheetName val="мой"/>
      <sheetName val="осн_2"/>
    </sheetNames>
    <sheetDataSet>
      <sheetData sheetId="1">
        <row r="18">
          <cell r="J18">
            <v>136192.06</v>
          </cell>
        </row>
        <row r="19">
          <cell r="J19">
            <v>224867</v>
          </cell>
        </row>
        <row r="20">
          <cell r="J20">
            <v>225000</v>
          </cell>
        </row>
        <row r="21">
          <cell r="J21">
            <v>139874.84</v>
          </cell>
        </row>
        <row r="22">
          <cell r="J22">
            <v>176122</v>
          </cell>
        </row>
        <row r="23">
          <cell r="J23">
            <v>201079.12</v>
          </cell>
        </row>
        <row r="24">
          <cell r="J24">
            <v>201079.12</v>
          </cell>
        </row>
        <row r="25">
          <cell r="J25">
            <v>202331.39</v>
          </cell>
        </row>
        <row r="26">
          <cell r="J26">
            <v>201079.12</v>
          </cell>
        </row>
        <row r="27">
          <cell r="J27">
            <v>176141.3</v>
          </cell>
        </row>
        <row r="28">
          <cell r="J28">
            <v>202952.30000000002</v>
          </cell>
        </row>
        <row r="29">
          <cell r="J29">
            <v>178014.17</v>
          </cell>
        </row>
        <row r="30">
          <cell r="J30">
            <v>203533.56</v>
          </cell>
        </row>
        <row r="31">
          <cell r="J31">
            <v>223556</v>
          </cell>
        </row>
        <row r="32">
          <cell r="J32">
            <v>165339</v>
          </cell>
        </row>
        <row r="33">
          <cell r="J33">
            <v>197924</v>
          </cell>
        </row>
        <row r="34">
          <cell r="J34">
            <v>218892</v>
          </cell>
        </row>
        <row r="35">
          <cell r="J35">
            <v>3273976.9800000004</v>
          </cell>
        </row>
        <row r="36">
          <cell r="J36">
            <v>224384.28999999998</v>
          </cell>
        </row>
        <row r="37">
          <cell r="J37">
            <v>181346.84</v>
          </cell>
        </row>
        <row r="38">
          <cell r="J38">
            <v>221677.98</v>
          </cell>
        </row>
        <row r="39">
          <cell r="J39">
            <v>164180.48</v>
          </cell>
        </row>
        <row r="40">
          <cell r="J40">
            <v>224999.56</v>
          </cell>
        </row>
        <row r="41">
          <cell r="J41">
            <v>173985.56</v>
          </cell>
        </row>
        <row r="42">
          <cell r="J42">
            <v>223000</v>
          </cell>
        </row>
        <row r="43">
          <cell r="J43">
            <v>204029</v>
          </cell>
        </row>
        <row r="44">
          <cell r="J44">
            <v>209106</v>
          </cell>
        </row>
        <row r="45">
          <cell r="J45">
            <v>211232</v>
          </cell>
        </row>
        <row r="46">
          <cell r="J46">
            <v>201099</v>
          </cell>
        </row>
        <row r="47">
          <cell r="J47">
            <v>183500</v>
          </cell>
        </row>
        <row r="48">
          <cell r="J48">
            <v>225000</v>
          </cell>
        </row>
        <row r="49">
          <cell r="J49">
            <v>221916.22</v>
          </cell>
        </row>
        <row r="50">
          <cell r="J50">
            <v>223000</v>
          </cell>
        </row>
        <row r="51">
          <cell r="J51">
            <v>223000</v>
          </cell>
        </row>
        <row r="52">
          <cell r="J52">
            <v>223000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tabSelected="1" workbookViewId="0" topLeftCell="A31">
      <selection activeCell="H22" sqref="H22"/>
    </sheetView>
  </sheetViews>
  <sheetFormatPr defaultColWidth="9.140625" defaultRowHeight="15"/>
  <cols>
    <col min="1" max="1" width="6.140625" style="1" customWidth="1"/>
    <col min="2" max="2" width="37.00390625" style="2" customWidth="1"/>
    <col min="3" max="3" width="14.28125" style="1" customWidth="1"/>
    <col min="4" max="4" width="13.28125" style="1" customWidth="1"/>
    <col min="5" max="5" width="12.57421875" style="1" customWidth="1"/>
    <col min="6" max="6" width="12.57421875" style="1" hidden="1" customWidth="1"/>
    <col min="7" max="7" width="13.28125" style="1" hidden="1" customWidth="1"/>
    <col min="8" max="8" width="15.57421875" style="1" customWidth="1"/>
    <col min="9" max="9" width="17.140625" style="1" customWidth="1"/>
    <col min="10" max="10" width="17.00390625" style="1" customWidth="1"/>
    <col min="11" max="11" width="19.8515625" style="1" customWidth="1"/>
    <col min="12" max="12" width="0.13671875" style="1" customWidth="1"/>
    <col min="13" max="13" width="10.7109375" style="1" bestFit="1" customWidth="1"/>
    <col min="14" max="16384" width="9.140625" style="1" customWidth="1"/>
  </cols>
  <sheetData>
    <row r="1" spans="9:15" ht="15.75">
      <c r="I1" s="30" t="s">
        <v>0</v>
      </c>
      <c r="J1" s="30"/>
      <c r="K1" s="30"/>
      <c r="M1" s="3"/>
      <c r="N1" s="3"/>
      <c r="O1" s="3"/>
    </row>
    <row r="2" spans="9:15" ht="15.75">
      <c r="I2" s="31" t="s">
        <v>1</v>
      </c>
      <c r="J2" s="31"/>
      <c r="K2" s="31"/>
      <c r="M2" s="4"/>
      <c r="N2" s="4"/>
      <c r="O2" s="4"/>
    </row>
    <row r="3" spans="9:15" ht="15.75">
      <c r="I3" s="31" t="s">
        <v>2</v>
      </c>
      <c r="J3" s="31"/>
      <c r="K3" s="31"/>
      <c r="M3" s="4"/>
      <c r="N3" s="4"/>
      <c r="O3" s="4"/>
    </row>
    <row r="4" spans="9:12" ht="15.75">
      <c r="I4" s="31" t="s">
        <v>3</v>
      </c>
      <c r="J4" s="31"/>
      <c r="K4" s="31"/>
      <c r="L4" s="4"/>
    </row>
    <row r="5" spans="9:15" ht="15.75">
      <c r="I5" s="31" t="s">
        <v>4</v>
      </c>
      <c r="J5" s="31"/>
      <c r="K5" s="31"/>
      <c r="M5" s="4"/>
      <c r="N5" s="4"/>
      <c r="O5" s="4"/>
    </row>
    <row r="6" spans="9:15" ht="15.75">
      <c r="I6" s="31" t="s">
        <v>5</v>
      </c>
      <c r="J6" s="31"/>
      <c r="K6" s="31"/>
      <c r="M6" s="4"/>
      <c r="N6" s="4"/>
      <c r="O6" s="4"/>
    </row>
    <row r="7" spans="9:15" ht="15.75">
      <c r="I7" s="31" t="s">
        <v>6</v>
      </c>
      <c r="J7" s="31"/>
      <c r="K7" s="31"/>
      <c r="M7" s="4"/>
      <c r="N7" s="4"/>
      <c r="O7" s="4"/>
    </row>
    <row r="9" spans="1:11" ht="15.75">
      <c r="A9" s="37" t="s">
        <v>7</v>
      </c>
      <c r="B9" s="37"/>
      <c r="C9" s="37"/>
      <c r="D9" s="37"/>
      <c r="E9" s="37"/>
      <c r="F9" s="37"/>
      <c r="G9" s="37"/>
      <c r="H9" s="37"/>
      <c r="I9" s="37"/>
      <c r="J9" s="37"/>
      <c r="K9" s="37"/>
    </row>
    <row r="10" spans="1:11" ht="15.75">
      <c r="A10" s="37" t="s">
        <v>8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</row>
    <row r="11" spans="1:11" ht="15.75">
      <c r="A11" s="37" t="s">
        <v>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</row>
    <row r="12" spans="1:11" ht="15.75">
      <c r="A12" s="37" t="s">
        <v>10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</row>
    <row r="14" spans="1:11" s="7" customFormat="1" ht="36.75" customHeight="1">
      <c r="A14" s="36" t="s">
        <v>11</v>
      </c>
      <c r="B14" s="26" t="s">
        <v>12</v>
      </c>
      <c r="C14" s="27" t="s">
        <v>13</v>
      </c>
      <c r="D14" s="32" t="s">
        <v>14</v>
      </c>
      <c r="E14" s="33"/>
      <c r="F14" s="6"/>
      <c r="G14" s="6"/>
      <c r="H14" s="36" t="s">
        <v>15</v>
      </c>
      <c r="I14" s="36"/>
      <c r="J14" s="36"/>
      <c r="K14" s="36"/>
    </row>
    <row r="15" spans="1:11" s="7" customFormat="1" ht="27.75" customHeight="1">
      <c r="A15" s="36"/>
      <c r="B15" s="26"/>
      <c r="C15" s="28"/>
      <c r="D15" s="34"/>
      <c r="E15" s="35"/>
      <c r="F15" s="8"/>
      <c r="G15" s="8"/>
      <c r="H15" s="36" t="s">
        <v>16</v>
      </c>
      <c r="I15" s="36" t="s">
        <v>17</v>
      </c>
      <c r="J15" s="36"/>
      <c r="K15" s="36"/>
    </row>
    <row r="16" spans="1:12" s="7" customFormat="1" ht="84" customHeight="1">
      <c r="A16" s="36"/>
      <c r="B16" s="26"/>
      <c r="C16" s="29"/>
      <c r="D16" s="5" t="s">
        <v>18</v>
      </c>
      <c r="E16" s="5" t="s">
        <v>19</v>
      </c>
      <c r="F16" s="5"/>
      <c r="G16" s="5"/>
      <c r="H16" s="36"/>
      <c r="I16" s="5" t="s">
        <v>20</v>
      </c>
      <c r="J16" s="5" t="s">
        <v>21</v>
      </c>
      <c r="K16" s="5" t="s">
        <v>22</v>
      </c>
      <c r="L16" s="7" t="s">
        <v>23</v>
      </c>
    </row>
    <row r="17" spans="1:11" ht="17.25" customHeight="1">
      <c r="A17" s="9">
        <v>1</v>
      </c>
      <c r="B17" s="10">
        <v>2</v>
      </c>
      <c r="C17" s="9">
        <v>3</v>
      </c>
      <c r="D17" s="9">
        <v>4</v>
      </c>
      <c r="E17" s="9">
        <v>5</v>
      </c>
      <c r="F17" s="9"/>
      <c r="G17" s="9"/>
      <c r="H17" s="9">
        <v>6</v>
      </c>
      <c r="I17" s="9">
        <v>7</v>
      </c>
      <c r="J17" s="9">
        <v>8</v>
      </c>
      <c r="K17" s="9">
        <v>9</v>
      </c>
    </row>
    <row r="18" spans="1:12" ht="15.75">
      <c r="A18" s="9">
        <v>1</v>
      </c>
      <c r="B18" s="11" t="s">
        <v>24</v>
      </c>
      <c r="C18" s="9">
        <v>50</v>
      </c>
      <c r="D18" s="9">
        <v>1</v>
      </c>
      <c r="E18" s="9">
        <v>0</v>
      </c>
      <c r="F18" s="13">
        <f>H18-G18</f>
        <v>1807.9400000000023</v>
      </c>
      <c r="G18" s="14">
        <f>'[1]мой'!J18</f>
        <v>136192.06</v>
      </c>
      <c r="H18" s="15">
        <f>I18+J18+K18</f>
        <v>138000</v>
      </c>
      <c r="I18" s="15">
        <v>55200</v>
      </c>
      <c r="J18" s="15">
        <v>13800</v>
      </c>
      <c r="K18" s="15">
        <v>69000</v>
      </c>
      <c r="L18" s="1">
        <v>66</v>
      </c>
    </row>
    <row r="19" spans="1:12" ht="15.75">
      <c r="A19" s="9">
        <v>2</v>
      </c>
      <c r="B19" s="11" t="s">
        <v>25</v>
      </c>
      <c r="C19" s="9">
        <v>10</v>
      </c>
      <c r="D19" s="9">
        <v>1</v>
      </c>
      <c r="E19" s="9">
        <v>1</v>
      </c>
      <c r="F19" s="13">
        <f aca="true" t="shared" si="0" ref="F19:F52">H19-G19</f>
        <v>133</v>
      </c>
      <c r="G19" s="14">
        <f>'[1]мой'!J19</f>
        <v>224867</v>
      </c>
      <c r="H19" s="15">
        <f aca="true" t="shared" si="1" ref="H19:H52">I19+J19+K19</f>
        <v>225000</v>
      </c>
      <c r="I19" s="17">
        <v>162000</v>
      </c>
      <c r="J19" s="17">
        <v>40500</v>
      </c>
      <c r="K19" s="17">
        <v>22500</v>
      </c>
      <c r="L19" s="1">
        <v>66</v>
      </c>
    </row>
    <row r="20" spans="1:12" ht="15.75">
      <c r="A20" s="9">
        <v>3</v>
      </c>
      <c r="B20" s="11" t="s">
        <v>26</v>
      </c>
      <c r="C20" s="9">
        <v>20</v>
      </c>
      <c r="D20" s="9">
        <v>1</v>
      </c>
      <c r="E20" s="9">
        <v>1</v>
      </c>
      <c r="F20" s="13">
        <f t="shared" si="0"/>
        <v>0</v>
      </c>
      <c r="G20" s="14">
        <f>'[1]мой'!J20</f>
        <v>225000</v>
      </c>
      <c r="H20" s="15">
        <f t="shared" si="1"/>
        <v>225000</v>
      </c>
      <c r="I20" s="17">
        <v>144000</v>
      </c>
      <c r="J20" s="17">
        <v>36000</v>
      </c>
      <c r="K20" s="17">
        <v>45000</v>
      </c>
      <c r="L20" s="1">
        <v>70</v>
      </c>
    </row>
    <row r="21" spans="1:11" ht="15.75">
      <c r="A21" s="9">
        <v>4</v>
      </c>
      <c r="B21" s="11" t="s">
        <v>27</v>
      </c>
      <c r="C21" s="18">
        <v>50</v>
      </c>
      <c r="D21" s="9">
        <v>1</v>
      </c>
      <c r="E21" s="9">
        <v>0</v>
      </c>
      <c r="F21" s="13">
        <f t="shared" si="0"/>
        <v>1125.1600000000035</v>
      </c>
      <c r="G21" s="14">
        <f>'[1]мой'!J21</f>
        <v>139874.84</v>
      </c>
      <c r="H21" s="15">
        <f t="shared" si="1"/>
        <v>141000</v>
      </c>
      <c r="I21" s="17">
        <v>56400</v>
      </c>
      <c r="J21" s="17">
        <v>14100</v>
      </c>
      <c r="K21" s="17">
        <v>70500</v>
      </c>
    </row>
    <row r="22" spans="1:11" ht="15.75">
      <c r="A22" s="9">
        <v>5</v>
      </c>
      <c r="B22" s="11" t="s">
        <v>28</v>
      </c>
      <c r="C22" s="18">
        <v>50</v>
      </c>
      <c r="D22" s="9">
        <v>1</v>
      </c>
      <c r="E22" s="9">
        <v>0</v>
      </c>
      <c r="F22" s="13">
        <f t="shared" si="0"/>
        <v>1878</v>
      </c>
      <c r="G22" s="14">
        <f>'[1]мой'!J22</f>
        <v>176122</v>
      </c>
      <c r="H22" s="15">
        <f t="shared" si="1"/>
        <v>178000</v>
      </c>
      <c r="I22" s="17">
        <v>71200</v>
      </c>
      <c r="J22" s="17">
        <v>17800</v>
      </c>
      <c r="K22" s="17">
        <v>89000</v>
      </c>
    </row>
    <row r="23" spans="1:12" ht="15.75">
      <c r="A23" s="9">
        <v>6</v>
      </c>
      <c r="B23" s="11" t="s">
        <v>29</v>
      </c>
      <c r="C23" s="18">
        <v>20</v>
      </c>
      <c r="D23" s="9">
        <v>1</v>
      </c>
      <c r="E23" s="9">
        <v>1</v>
      </c>
      <c r="F23" s="13">
        <f t="shared" si="0"/>
        <v>1920.8800000000047</v>
      </c>
      <c r="G23" s="14">
        <f>'[1]мой'!J23</f>
        <v>201079.12</v>
      </c>
      <c r="H23" s="15">
        <f t="shared" si="1"/>
        <v>203000</v>
      </c>
      <c r="I23" s="17">
        <v>129920</v>
      </c>
      <c r="J23" s="17">
        <v>32480</v>
      </c>
      <c r="K23" s="17">
        <v>40600</v>
      </c>
      <c r="L23" s="1">
        <v>56</v>
      </c>
    </row>
    <row r="24" spans="1:12" ht="15.75">
      <c r="A24" s="9">
        <v>7</v>
      </c>
      <c r="B24" s="11" t="s">
        <v>30</v>
      </c>
      <c r="C24" s="18">
        <v>10</v>
      </c>
      <c r="D24" s="9">
        <v>1</v>
      </c>
      <c r="E24" s="9">
        <v>1</v>
      </c>
      <c r="F24" s="13">
        <f t="shared" si="0"/>
        <v>1920.8800000000047</v>
      </c>
      <c r="G24" s="14">
        <f>'[1]мой'!J24</f>
        <v>201079.12</v>
      </c>
      <c r="H24" s="15">
        <f t="shared" si="1"/>
        <v>203000</v>
      </c>
      <c r="I24" s="17">
        <v>146160</v>
      </c>
      <c r="J24" s="17">
        <v>36540</v>
      </c>
      <c r="K24" s="17">
        <v>20300</v>
      </c>
      <c r="L24" s="1">
        <v>64</v>
      </c>
    </row>
    <row r="25" spans="1:12" ht="15.75">
      <c r="A25" s="9">
        <v>8</v>
      </c>
      <c r="B25" s="11" t="s">
        <v>31</v>
      </c>
      <c r="C25" s="18">
        <v>20</v>
      </c>
      <c r="D25" s="9">
        <v>1</v>
      </c>
      <c r="E25" s="9">
        <v>1</v>
      </c>
      <c r="F25" s="13">
        <f t="shared" si="0"/>
        <v>1668.609999999986</v>
      </c>
      <c r="G25" s="14">
        <f>'[1]мой'!J25</f>
        <v>202331.39</v>
      </c>
      <c r="H25" s="15">
        <f t="shared" si="1"/>
        <v>204000</v>
      </c>
      <c r="I25" s="17">
        <v>130560</v>
      </c>
      <c r="J25" s="17">
        <v>32640</v>
      </c>
      <c r="K25" s="17">
        <v>40800</v>
      </c>
      <c r="L25" s="1">
        <v>30</v>
      </c>
    </row>
    <row r="26" spans="1:12" ht="15.75">
      <c r="A26" s="9">
        <v>9</v>
      </c>
      <c r="B26" s="11" t="s">
        <v>32</v>
      </c>
      <c r="C26" s="18">
        <v>10</v>
      </c>
      <c r="D26" s="9">
        <v>1</v>
      </c>
      <c r="E26" s="9">
        <v>1</v>
      </c>
      <c r="F26" s="13">
        <f t="shared" si="0"/>
        <v>1920.8800000000047</v>
      </c>
      <c r="G26" s="14">
        <f>'[1]мой'!J26</f>
        <v>201079.12</v>
      </c>
      <c r="H26" s="15">
        <f t="shared" si="1"/>
        <v>203000</v>
      </c>
      <c r="I26" s="17">
        <v>146160</v>
      </c>
      <c r="J26" s="17">
        <v>36540</v>
      </c>
      <c r="K26" s="17">
        <v>20300</v>
      </c>
      <c r="L26" s="1">
        <v>64</v>
      </c>
    </row>
    <row r="27" spans="1:11" ht="15.75">
      <c r="A27" s="9">
        <v>10</v>
      </c>
      <c r="B27" s="11" t="s">
        <v>33</v>
      </c>
      <c r="C27" s="18">
        <v>20</v>
      </c>
      <c r="D27" s="9">
        <v>1</v>
      </c>
      <c r="E27" s="9">
        <v>1</v>
      </c>
      <c r="F27" s="13">
        <f t="shared" si="0"/>
        <v>5858.700000000012</v>
      </c>
      <c r="G27" s="14">
        <f>'[1]мой'!J27</f>
        <v>176141.3</v>
      </c>
      <c r="H27" s="15">
        <f t="shared" si="1"/>
        <v>182000</v>
      </c>
      <c r="I27" s="17">
        <v>116480</v>
      </c>
      <c r="J27" s="17">
        <v>29120</v>
      </c>
      <c r="K27" s="17">
        <v>36400</v>
      </c>
    </row>
    <row r="28" spans="1:11" ht="15.75">
      <c r="A28" s="9">
        <v>11</v>
      </c>
      <c r="B28" s="11" t="s">
        <v>34</v>
      </c>
      <c r="C28" s="18">
        <v>20</v>
      </c>
      <c r="D28" s="9">
        <v>1</v>
      </c>
      <c r="E28" s="9">
        <v>1</v>
      </c>
      <c r="F28" s="13">
        <f t="shared" si="0"/>
        <v>5047.6999999999825</v>
      </c>
      <c r="G28" s="14">
        <f>'[1]мой'!J28</f>
        <v>202952.30000000002</v>
      </c>
      <c r="H28" s="15">
        <f t="shared" si="1"/>
        <v>208000</v>
      </c>
      <c r="I28" s="17">
        <v>133120</v>
      </c>
      <c r="J28" s="17">
        <v>33280</v>
      </c>
      <c r="K28" s="17">
        <v>41600</v>
      </c>
    </row>
    <row r="29" spans="1:11" ht="15.75">
      <c r="A29" s="9">
        <v>12</v>
      </c>
      <c r="B29" s="11" t="s">
        <v>35</v>
      </c>
      <c r="C29" s="18">
        <v>50</v>
      </c>
      <c r="D29" s="9">
        <v>1</v>
      </c>
      <c r="E29" s="9">
        <v>0</v>
      </c>
      <c r="F29" s="13">
        <f t="shared" si="0"/>
        <v>1985.8299999999872</v>
      </c>
      <c r="G29" s="14">
        <f>'[1]мой'!J29</f>
        <v>178014.17</v>
      </c>
      <c r="H29" s="15">
        <f t="shared" si="1"/>
        <v>180000</v>
      </c>
      <c r="I29" s="17">
        <v>72000</v>
      </c>
      <c r="J29" s="17">
        <v>18000</v>
      </c>
      <c r="K29" s="17">
        <v>90000</v>
      </c>
    </row>
    <row r="30" spans="1:11" ht="15.75">
      <c r="A30" s="9">
        <v>13</v>
      </c>
      <c r="B30" s="11" t="s">
        <v>36</v>
      </c>
      <c r="C30" s="18">
        <v>20</v>
      </c>
      <c r="D30" s="18">
        <v>1</v>
      </c>
      <c r="E30" s="18">
        <v>1</v>
      </c>
      <c r="F30" s="13">
        <f t="shared" si="0"/>
        <v>5466.440000000002</v>
      </c>
      <c r="G30" s="14">
        <f>'[1]мой'!J30</f>
        <v>203533.56</v>
      </c>
      <c r="H30" s="15">
        <f t="shared" si="1"/>
        <v>209000</v>
      </c>
      <c r="I30" s="17">
        <v>133760</v>
      </c>
      <c r="J30" s="17">
        <v>33440</v>
      </c>
      <c r="K30" s="17">
        <v>41800</v>
      </c>
    </row>
    <row r="31" spans="1:12" ht="15.75">
      <c r="A31" s="9">
        <v>14</v>
      </c>
      <c r="B31" s="11" t="s">
        <v>37</v>
      </c>
      <c r="C31" s="18">
        <v>20</v>
      </c>
      <c r="D31" s="9">
        <v>1</v>
      </c>
      <c r="E31" s="9">
        <v>1</v>
      </c>
      <c r="F31" s="13">
        <f t="shared" si="0"/>
        <v>1444</v>
      </c>
      <c r="G31" s="14">
        <f>'[1]мой'!J31</f>
        <v>223556</v>
      </c>
      <c r="H31" s="15">
        <f t="shared" si="1"/>
        <v>225000</v>
      </c>
      <c r="I31" s="17">
        <v>144000</v>
      </c>
      <c r="J31" s="17">
        <v>36000</v>
      </c>
      <c r="K31" s="17">
        <v>45000</v>
      </c>
      <c r="L31" s="1">
        <v>64</v>
      </c>
    </row>
    <row r="32" spans="1:12" ht="15.75">
      <c r="A32" s="9">
        <v>15</v>
      </c>
      <c r="B32" s="11" t="s">
        <v>38</v>
      </c>
      <c r="C32" s="18">
        <v>20</v>
      </c>
      <c r="D32" s="9">
        <v>1</v>
      </c>
      <c r="E32" s="9">
        <v>1</v>
      </c>
      <c r="F32" s="13">
        <f t="shared" si="0"/>
        <v>1661</v>
      </c>
      <c r="G32" s="14">
        <f>'[1]мой'!J32</f>
        <v>165339</v>
      </c>
      <c r="H32" s="15">
        <f t="shared" si="1"/>
        <v>167000</v>
      </c>
      <c r="I32" s="17">
        <v>106880</v>
      </c>
      <c r="J32" s="17">
        <v>26720</v>
      </c>
      <c r="K32" s="17">
        <v>33400</v>
      </c>
      <c r="L32" s="1">
        <v>80</v>
      </c>
    </row>
    <row r="33" spans="1:12" ht="15.75">
      <c r="A33" s="9">
        <v>16</v>
      </c>
      <c r="B33" s="11" t="s">
        <v>39</v>
      </c>
      <c r="C33" s="18">
        <v>20</v>
      </c>
      <c r="D33" s="9">
        <v>1</v>
      </c>
      <c r="E33" s="9">
        <v>1</v>
      </c>
      <c r="F33" s="13">
        <f t="shared" si="0"/>
        <v>1076</v>
      </c>
      <c r="G33" s="14">
        <f>'[1]мой'!J33</f>
        <v>197924</v>
      </c>
      <c r="H33" s="15">
        <f t="shared" si="1"/>
        <v>199000</v>
      </c>
      <c r="I33" s="17">
        <v>127360</v>
      </c>
      <c r="J33" s="17">
        <v>31840</v>
      </c>
      <c r="K33" s="17">
        <v>39800</v>
      </c>
      <c r="L33" s="1">
        <v>80</v>
      </c>
    </row>
    <row r="34" spans="1:12" ht="15.75">
      <c r="A34" s="9">
        <v>17</v>
      </c>
      <c r="B34" s="11" t="s">
        <v>40</v>
      </c>
      <c r="C34" s="18">
        <v>20</v>
      </c>
      <c r="D34" s="9">
        <v>1</v>
      </c>
      <c r="E34" s="9">
        <v>1</v>
      </c>
      <c r="F34" s="13">
        <f t="shared" si="0"/>
        <v>1108</v>
      </c>
      <c r="G34" s="14">
        <f>'[1]мой'!J34</f>
        <v>218892</v>
      </c>
      <c r="H34" s="15">
        <f t="shared" si="1"/>
        <v>220000</v>
      </c>
      <c r="I34" s="17">
        <v>140800</v>
      </c>
      <c r="J34" s="17">
        <v>35200</v>
      </c>
      <c r="K34" s="17">
        <v>44000</v>
      </c>
      <c r="L34" s="1">
        <v>70</v>
      </c>
    </row>
    <row r="35" spans="1:12" ht="15.75">
      <c r="A35" s="9">
        <v>18</v>
      </c>
      <c r="B35" s="11" t="s">
        <v>41</v>
      </c>
      <c r="C35" s="18">
        <v>20</v>
      </c>
      <c r="D35" s="9">
        <v>1</v>
      </c>
      <c r="E35" s="9">
        <v>1</v>
      </c>
      <c r="F35" s="13">
        <f t="shared" si="0"/>
        <v>-3048976.9800000004</v>
      </c>
      <c r="G35" s="14">
        <f>'[1]мой'!J35</f>
        <v>3273976.9800000004</v>
      </c>
      <c r="H35" s="15">
        <f t="shared" si="1"/>
        <v>225000</v>
      </c>
      <c r="I35" s="17">
        <v>144000</v>
      </c>
      <c r="J35" s="17">
        <v>36000</v>
      </c>
      <c r="K35" s="17">
        <v>45000</v>
      </c>
      <c r="L35" s="1">
        <v>59</v>
      </c>
    </row>
    <row r="36" spans="1:12" ht="15.75">
      <c r="A36" s="9">
        <v>19</v>
      </c>
      <c r="B36" s="11" t="s">
        <v>42</v>
      </c>
      <c r="C36" s="18">
        <v>20</v>
      </c>
      <c r="D36" s="9">
        <v>1</v>
      </c>
      <c r="E36" s="9">
        <v>1</v>
      </c>
      <c r="F36" s="13">
        <f t="shared" si="0"/>
        <v>-41384.28999999998</v>
      </c>
      <c r="G36" s="14">
        <f>'[1]мой'!J36</f>
        <v>224384.28999999998</v>
      </c>
      <c r="H36" s="15">
        <f t="shared" si="1"/>
        <v>183000</v>
      </c>
      <c r="I36" s="17">
        <v>117120</v>
      </c>
      <c r="J36" s="17">
        <v>29280</v>
      </c>
      <c r="K36" s="17">
        <v>36600</v>
      </c>
      <c r="L36" s="1">
        <v>44</v>
      </c>
    </row>
    <row r="37" spans="1:12" ht="15.75">
      <c r="A37" s="9">
        <v>20</v>
      </c>
      <c r="B37" s="11" t="s">
        <v>43</v>
      </c>
      <c r="C37" s="18">
        <v>20</v>
      </c>
      <c r="D37" s="9">
        <v>1</v>
      </c>
      <c r="E37" s="9">
        <v>1</v>
      </c>
      <c r="F37" s="13">
        <f t="shared" si="0"/>
        <v>43653.16</v>
      </c>
      <c r="G37" s="14">
        <f>'[1]мой'!J37</f>
        <v>181346.84</v>
      </c>
      <c r="H37" s="15">
        <f t="shared" si="1"/>
        <v>225000</v>
      </c>
      <c r="I37" s="17">
        <v>144000</v>
      </c>
      <c r="J37" s="17">
        <v>36000</v>
      </c>
      <c r="K37" s="17">
        <v>45000</v>
      </c>
      <c r="L37" s="1">
        <v>59</v>
      </c>
    </row>
    <row r="38" spans="1:12" ht="15.75">
      <c r="A38" s="9">
        <v>21</v>
      </c>
      <c r="B38" s="11" t="s">
        <v>44</v>
      </c>
      <c r="C38" s="18">
        <v>25</v>
      </c>
      <c r="D38" s="9">
        <v>1</v>
      </c>
      <c r="E38" s="9">
        <v>0</v>
      </c>
      <c r="F38" s="13">
        <f t="shared" si="0"/>
        <v>-55677.98000000001</v>
      </c>
      <c r="G38" s="14">
        <f>'[1]мой'!J38</f>
        <v>221677.98</v>
      </c>
      <c r="H38" s="15">
        <f t="shared" si="1"/>
        <v>166000</v>
      </c>
      <c r="I38" s="17">
        <v>99600</v>
      </c>
      <c r="J38" s="17">
        <v>24900</v>
      </c>
      <c r="K38" s="17">
        <v>41500</v>
      </c>
      <c r="L38" s="1">
        <v>80</v>
      </c>
    </row>
    <row r="39" spans="1:11" ht="15.75">
      <c r="A39" s="9">
        <v>22</v>
      </c>
      <c r="B39" s="11" t="s">
        <v>45</v>
      </c>
      <c r="C39" s="18">
        <v>20</v>
      </c>
      <c r="D39" s="9">
        <v>1</v>
      </c>
      <c r="E39" s="9">
        <v>1</v>
      </c>
      <c r="F39" s="13">
        <f t="shared" si="0"/>
        <v>60819.51999999999</v>
      </c>
      <c r="G39" s="14">
        <f>'[1]мой'!J39</f>
        <v>164180.48</v>
      </c>
      <c r="H39" s="15">
        <f t="shared" si="1"/>
        <v>225000</v>
      </c>
      <c r="I39" s="17">
        <v>144000</v>
      </c>
      <c r="J39" s="17">
        <v>36000</v>
      </c>
      <c r="K39" s="17">
        <v>45000</v>
      </c>
    </row>
    <row r="40" spans="1:11" ht="15.75">
      <c r="A40" s="9">
        <v>23</v>
      </c>
      <c r="B40" s="11" t="s">
        <v>46</v>
      </c>
      <c r="C40" s="18">
        <v>10</v>
      </c>
      <c r="D40" s="9">
        <v>1</v>
      </c>
      <c r="E40" s="9">
        <v>1</v>
      </c>
      <c r="F40" s="13">
        <f t="shared" si="0"/>
        <v>-49999.56</v>
      </c>
      <c r="G40" s="14">
        <f>'[1]мой'!J40</f>
        <v>224999.56</v>
      </c>
      <c r="H40" s="15">
        <f t="shared" si="1"/>
        <v>175000</v>
      </c>
      <c r="I40" s="17">
        <v>126000</v>
      </c>
      <c r="J40" s="17">
        <v>31500</v>
      </c>
      <c r="K40" s="17">
        <v>17500</v>
      </c>
    </row>
    <row r="41" spans="1:11" ht="15.75">
      <c r="A41" s="9">
        <v>24</v>
      </c>
      <c r="B41" s="11" t="s">
        <v>47</v>
      </c>
      <c r="C41" s="18">
        <v>20</v>
      </c>
      <c r="D41" s="9">
        <v>1</v>
      </c>
      <c r="E41" s="9">
        <v>1</v>
      </c>
      <c r="F41" s="13">
        <f t="shared" si="0"/>
        <v>51014.44</v>
      </c>
      <c r="G41" s="14">
        <f>'[1]мой'!J41</f>
        <v>173985.56</v>
      </c>
      <c r="H41" s="15">
        <f t="shared" si="1"/>
        <v>225000</v>
      </c>
      <c r="I41" s="17">
        <v>144000</v>
      </c>
      <c r="J41" s="17">
        <v>36000</v>
      </c>
      <c r="K41" s="17">
        <v>45000</v>
      </c>
    </row>
    <row r="42" spans="1:12" ht="15.75">
      <c r="A42" s="9">
        <v>25</v>
      </c>
      <c r="B42" s="11" t="s">
        <v>48</v>
      </c>
      <c r="C42" s="19">
        <v>20</v>
      </c>
      <c r="D42" s="9">
        <v>1</v>
      </c>
      <c r="E42" s="9">
        <v>1</v>
      </c>
      <c r="F42" s="13">
        <f t="shared" si="0"/>
        <v>-17000</v>
      </c>
      <c r="G42" s="14">
        <f>'[1]мой'!J42</f>
        <v>223000</v>
      </c>
      <c r="H42" s="15">
        <f t="shared" si="1"/>
        <v>206000</v>
      </c>
      <c r="I42" s="17">
        <v>131840</v>
      </c>
      <c r="J42" s="17">
        <v>32960</v>
      </c>
      <c r="K42" s="17">
        <v>41200</v>
      </c>
      <c r="L42" s="1">
        <v>58</v>
      </c>
    </row>
    <row r="43" spans="1:12" ht="15.75">
      <c r="A43" s="9">
        <v>26</v>
      </c>
      <c r="B43" s="11" t="s">
        <v>49</v>
      </c>
      <c r="C43" s="19">
        <v>20</v>
      </c>
      <c r="D43" s="9">
        <v>1</v>
      </c>
      <c r="E43" s="9">
        <v>1</v>
      </c>
      <c r="F43" s="13">
        <f t="shared" si="0"/>
        <v>6971</v>
      </c>
      <c r="G43" s="14">
        <f>'[1]мой'!J43</f>
        <v>204029</v>
      </c>
      <c r="H43" s="15">
        <f t="shared" si="1"/>
        <v>211000</v>
      </c>
      <c r="I43" s="17">
        <v>135040</v>
      </c>
      <c r="J43" s="17">
        <v>33760</v>
      </c>
      <c r="K43" s="17">
        <v>42200</v>
      </c>
      <c r="L43" s="1">
        <v>88</v>
      </c>
    </row>
    <row r="44" spans="1:12" ht="15.75">
      <c r="A44" s="9">
        <v>27</v>
      </c>
      <c r="B44" s="11" t="s">
        <v>50</v>
      </c>
      <c r="C44" s="18">
        <v>20</v>
      </c>
      <c r="D44" s="9">
        <v>1</v>
      </c>
      <c r="E44" s="9">
        <v>1</v>
      </c>
      <c r="F44" s="13">
        <f t="shared" si="0"/>
        <v>3894</v>
      </c>
      <c r="G44" s="14">
        <f>'[1]мой'!J44</f>
        <v>209106</v>
      </c>
      <c r="H44" s="15">
        <f t="shared" si="1"/>
        <v>213000</v>
      </c>
      <c r="I44" s="17">
        <v>136320</v>
      </c>
      <c r="J44" s="17">
        <v>34080</v>
      </c>
      <c r="K44" s="17">
        <v>42600</v>
      </c>
      <c r="L44" s="1">
        <v>71</v>
      </c>
    </row>
    <row r="45" spans="1:11" ht="15.75">
      <c r="A45" s="9">
        <v>28</v>
      </c>
      <c r="B45" s="11" t="s">
        <v>51</v>
      </c>
      <c r="C45" s="18">
        <v>20</v>
      </c>
      <c r="D45" s="9">
        <v>1</v>
      </c>
      <c r="E45" s="9">
        <v>1</v>
      </c>
      <c r="F45" s="13">
        <f t="shared" si="0"/>
        <v>-8232</v>
      </c>
      <c r="G45" s="14">
        <f>'[1]мой'!J45</f>
        <v>211232</v>
      </c>
      <c r="H45" s="15">
        <f t="shared" si="1"/>
        <v>203000</v>
      </c>
      <c r="I45" s="17">
        <v>129920</v>
      </c>
      <c r="J45" s="17">
        <v>32480</v>
      </c>
      <c r="K45" s="17">
        <v>40600</v>
      </c>
    </row>
    <row r="46" spans="1:11" ht="15.75">
      <c r="A46" s="9">
        <v>29</v>
      </c>
      <c r="B46" s="11" t="s">
        <v>52</v>
      </c>
      <c r="C46" s="18">
        <v>10</v>
      </c>
      <c r="D46" s="9">
        <v>1</v>
      </c>
      <c r="E46" s="9">
        <v>1</v>
      </c>
      <c r="F46" s="13">
        <f t="shared" si="0"/>
        <v>-16099</v>
      </c>
      <c r="G46" s="14">
        <f>'[1]мой'!J46</f>
        <v>201099</v>
      </c>
      <c r="H46" s="15">
        <f t="shared" si="1"/>
        <v>185000</v>
      </c>
      <c r="I46" s="17">
        <v>133200</v>
      </c>
      <c r="J46" s="17">
        <v>33300</v>
      </c>
      <c r="K46" s="17">
        <v>18500</v>
      </c>
    </row>
    <row r="47" spans="1:11" ht="15.75">
      <c r="A47" s="9">
        <v>30</v>
      </c>
      <c r="B47" s="11" t="s">
        <v>53</v>
      </c>
      <c r="C47" s="18">
        <v>20</v>
      </c>
      <c r="D47" s="9">
        <v>1</v>
      </c>
      <c r="E47" s="9">
        <v>1</v>
      </c>
      <c r="F47" s="13">
        <f t="shared" si="0"/>
        <v>41500</v>
      </c>
      <c r="G47" s="14">
        <f>'[1]мой'!J47</f>
        <v>183500</v>
      </c>
      <c r="H47" s="15">
        <f t="shared" si="1"/>
        <v>225000</v>
      </c>
      <c r="I47" s="17">
        <v>144000</v>
      </c>
      <c r="J47" s="17">
        <v>36000</v>
      </c>
      <c r="K47" s="17">
        <v>45000</v>
      </c>
    </row>
    <row r="48" spans="1:11" ht="15.75">
      <c r="A48" s="9">
        <v>31</v>
      </c>
      <c r="B48" s="11" t="s">
        <v>54</v>
      </c>
      <c r="C48" s="18">
        <v>20</v>
      </c>
      <c r="D48" s="9">
        <v>1</v>
      </c>
      <c r="E48" s="9">
        <v>1</v>
      </c>
      <c r="F48" s="13">
        <f t="shared" si="0"/>
        <v>-350</v>
      </c>
      <c r="G48" s="14">
        <f>'[1]мой'!J48</f>
        <v>225000</v>
      </c>
      <c r="H48" s="15">
        <f t="shared" si="1"/>
        <v>224650</v>
      </c>
      <c r="I48" s="17">
        <v>143776</v>
      </c>
      <c r="J48" s="17">
        <v>35944</v>
      </c>
      <c r="K48" s="17">
        <v>44930</v>
      </c>
    </row>
    <row r="49" spans="1:11" ht="15.75">
      <c r="A49" s="9">
        <v>32</v>
      </c>
      <c r="B49" s="11" t="s">
        <v>55</v>
      </c>
      <c r="C49" s="18">
        <v>20</v>
      </c>
      <c r="D49" s="9">
        <v>1</v>
      </c>
      <c r="E49" s="9">
        <v>1</v>
      </c>
      <c r="F49" s="13">
        <f t="shared" si="0"/>
        <v>2783.779999999999</v>
      </c>
      <c r="G49" s="14">
        <f>'[1]мой'!J49</f>
        <v>221916.22</v>
      </c>
      <c r="H49" s="15">
        <f t="shared" si="1"/>
        <v>224700</v>
      </c>
      <c r="I49" s="17">
        <v>143808</v>
      </c>
      <c r="J49" s="17">
        <v>35952</v>
      </c>
      <c r="K49" s="17">
        <v>44940</v>
      </c>
    </row>
    <row r="50" spans="1:11" ht="15.75">
      <c r="A50" s="9">
        <v>33</v>
      </c>
      <c r="B50" s="11" t="s">
        <v>56</v>
      </c>
      <c r="C50" s="18">
        <v>10</v>
      </c>
      <c r="D50" s="9">
        <v>1</v>
      </c>
      <c r="E50" s="9">
        <v>1</v>
      </c>
      <c r="F50" s="13">
        <f t="shared" si="0"/>
        <v>1700</v>
      </c>
      <c r="G50" s="14">
        <f>'[1]мой'!J50</f>
        <v>223000</v>
      </c>
      <c r="H50" s="15">
        <f t="shared" si="1"/>
        <v>224700</v>
      </c>
      <c r="I50" s="17">
        <v>161784</v>
      </c>
      <c r="J50" s="17">
        <v>40446</v>
      </c>
      <c r="K50" s="17">
        <v>22470</v>
      </c>
    </row>
    <row r="51" spans="1:11" ht="15.75">
      <c r="A51" s="9">
        <v>34</v>
      </c>
      <c r="B51" s="11" t="s">
        <v>57</v>
      </c>
      <c r="C51" s="18">
        <v>10</v>
      </c>
      <c r="D51" s="9">
        <v>1</v>
      </c>
      <c r="E51" s="9">
        <v>1</v>
      </c>
      <c r="F51" s="13">
        <f t="shared" si="0"/>
        <v>1700</v>
      </c>
      <c r="G51" s="14">
        <f>'[1]мой'!J51</f>
        <v>223000</v>
      </c>
      <c r="H51" s="15">
        <f t="shared" si="1"/>
        <v>224700</v>
      </c>
      <c r="I51" s="17">
        <v>161784</v>
      </c>
      <c r="J51" s="17">
        <v>40446</v>
      </c>
      <c r="K51" s="17">
        <v>22470</v>
      </c>
    </row>
    <row r="52" spans="1:12" ht="15.75">
      <c r="A52" s="9">
        <v>35</v>
      </c>
      <c r="B52" s="11" t="s">
        <v>58</v>
      </c>
      <c r="C52" s="18">
        <v>20</v>
      </c>
      <c r="D52" s="9">
        <v>1</v>
      </c>
      <c r="E52" s="9">
        <v>1</v>
      </c>
      <c r="F52" s="13">
        <f t="shared" si="0"/>
        <v>1700</v>
      </c>
      <c r="G52" s="14">
        <f>'[1]мой'!J52</f>
        <v>223000</v>
      </c>
      <c r="H52" s="15">
        <f t="shared" si="1"/>
        <v>224700</v>
      </c>
      <c r="I52" s="17">
        <v>143808</v>
      </c>
      <c r="J52" s="17">
        <v>35952</v>
      </c>
      <c r="K52" s="17">
        <v>44940</v>
      </c>
      <c r="L52" s="1">
        <v>44</v>
      </c>
    </row>
    <row r="53" spans="1:11" ht="20.25" customHeight="1">
      <c r="A53" s="12"/>
      <c r="B53" s="20" t="s">
        <v>59</v>
      </c>
      <c r="C53" s="20"/>
      <c r="D53" s="20">
        <f>SUM(D18:D52)</f>
        <v>35</v>
      </c>
      <c r="E53" s="20">
        <f>SUM(E18:E52)</f>
        <v>30</v>
      </c>
      <c r="F53" s="20"/>
      <c r="G53" s="21">
        <f>SUM(G18:G52)</f>
        <v>10086410.890000002</v>
      </c>
      <c r="H53" s="21">
        <f>SUM(H18:H52)</f>
        <v>7100450</v>
      </c>
      <c r="I53" s="21">
        <f>SUM(I18:I52)</f>
        <v>4500000</v>
      </c>
      <c r="J53" s="21">
        <f>SUM(J18:J52)</f>
        <v>1125000</v>
      </c>
      <c r="K53" s="21">
        <f>SUM(K18:K52)</f>
        <v>1475450</v>
      </c>
    </row>
    <row r="54" spans="8:11" ht="15.75" hidden="1">
      <c r="H54" s="16"/>
      <c r="I54" s="22">
        <f>3000000+1500000</f>
        <v>4500000</v>
      </c>
      <c r="J54" s="22">
        <f>750000+375000</f>
        <v>1125000</v>
      </c>
      <c r="K54" s="22"/>
    </row>
    <row r="55" spans="9:10" ht="15.75" hidden="1">
      <c r="I55" s="23">
        <f>I54-I53</f>
        <v>0</v>
      </c>
      <c r="J55" s="23">
        <f>J54-J53</f>
        <v>0</v>
      </c>
    </row>
    <row r="56" spans="9:13" ht="15.75">
      <c r="I56" s="24"/>
      <c r="M56" s="25"/>
    </row>
    <row r="58" ht="15.75">
      <c r="I58" s="16"/>
    </row>
    <row r="60" ht="15.75">
      <c r="M60" s="25"/>
    </row>
    <row r="62" ht="15.75">
      <c r="M62" s="25"/>
    </row>
  </sheetData>
  <sheetProtection/>
  <mergeCells count="18">
    <mergeCell ref="H15:H16"/>
    <mergeCell ref="I15:K15"/>
    <mergeCell ref="I7:K7"/>
    <mergeCell ref="A9:K9"/>
    <mergeCell ref="A10:K10"/>
    <mergeCell ref="A11:K11"/>
    <mergeCell ref="A12:K12"/>
    <mergeCell ref="A14:A16"/>
    <mergeCell ref="B14:B16"/>
    <mergeCell ref="C14:C16"/>
    <mergeCell ref="I1:K1"/>
    <mergeCell ref="I2:K2"/>
    <mergeCell ref="I3:K3"/>
    <mergeCell ref="I4:K4"/>
    <mergeCell ref="I5:K5"/>
    <mergeCell ref="I6:K6"/>
    <mergeCell ref="D14:E15"/>
    <mergeCell ref="H14:K1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85" r:id="rId1"/>
  <headerFooter differentFirst="1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2012-05-23T07:59:35Z</cp:lastPrinted>
  <dcterms:created xsi:type="dcterms:W3CDTF">2012-05-23T07:52:17Z</dcterms:created>
  <dcterms:modified xsi:type="dcterms:W3CDTF">2012-05-24T13:18:39Z</dcterms:modified>
  <cp:category/>
  <cp:version/>
  <cp:contentType/>
  <cp:contentStatus/>
</cp:coreProperties>
</file>