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2"/>
  </bookViews>
  <sheets>
    <sheet name="Город помесячно" sheetId="1" r:id="rId1"/>
    <sheet name="Всего" sheetId="2" r:id="rId2"/>
    <sheet name="Приложение 1" sheetId="3" r:id="rId3"/>
  </sheets>
  <definedNames/>
  <calcPr fullCalcOnLoad="1" fullPrecision="0"/>
</workbook>
</file>

<file path=xl/sharedStrings.xml><?xml version="1.0" encoding="utf-8"?>
<sst xmlns="http://schemas.openxmlformats.org/spreadsheetml/2006/main" count="267" uniqueCount="66">
  <si>
    <t>№ маршрута</t>
  </si>
  <si>
    <t>Будних</t>
  </si>
  <si>
    <t>Выходных</t>
  </si>
  <si>
    <t>Всего</t>
  </si>
  <si>
    <t>3а</t>
  </si>
  <si>
    <t>Количество дней в месяце</t>
  </si>
  <si>
    <t>Маршрут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</si>
  <si>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</si>
  <si>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</si>
  <si>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</si>
  <si>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</si>
  <si>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</si>
  <si>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</si>
  <si>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</si>
  <si>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</si>
  <si>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</si>
  <si>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Плановая сумма компенсации всего (руб.)</t>
  </si>
  <si>
    <t>Руб.</t>
  </si>
  <si>
    <t>РАСЧЕТ</t>
  </si>
  <si>
    <t>Итого</t>
  </si>
  <si>
    <t>Плановое кол-во оборотных рейсов за день</t>
  </si>
  <si>
    <t>Плановое кол-во оборотных рейсов за месяц</t>
  </si>
  <si>
    <t>С-7</t>
  </si>
  <si>
    <t>С-4</t>
  </si>
  <si>
    <t>Плановое кол-во оборотных рейсов на городских маршрутах</t>
  </si>
  <si>
    <t>Обор. рейсов</t>
  </si>
  <si>
    <t>Приложение № 1</t>
  </si>
  <si>
    <t>Предельная сумма компенсации на 1 плановый оборотный рейс</t>
  </si>
  <si>
    <t>3=2/1</t>
  </si>
  <si>
    <t>Медведев И.В.</t>
  </si>
  <si>
    <t>Предельная сумма возмещения недополученных доходов                                       на 1 оборотный рейс (руб.)</t>
  </si>
  <si>
    <t>Всего за июнь 2011г.</t>
  </si>
  <si>
    <t>Всего за август 2011г.</t>
  </si>
  <si>
    <t>Всего за ноябрь 2011г.</t>
  </si>
  <si>
    <t>С-30</t>
  </si>
  <si>
    <t>Январь</t>
  </si>
  <si>
    <t>Февраль</t>
  </si>
  <si>
    <t>Март</t>
  </si>
  <si>
    <t>Плановое количество оборотных рейсов и предельная сумма возмещения недополученных доходов (руб.) в соответствующем месяце 2012 года</t>
  </si>
  <si>
    <t>Расчет планового количества оборотных рейсов при выполнении льготных перевозок граждан, установленных статьями 2 и 4 Федерального закона от 12.01.1995 № 5-ФЗ "О ветеранах", на городских автобусных маршрутах общего пользования в 2012г.</t>
  </si>
  <si>
    <t>Январь 2012г.</t>
  </si>
  <si>
    <t>Февраль 2012г.</t>
  </si>
  <si>
    <t>Всего за январь 2012г.</t>
  </si>
  <si>
    <t>Всего за февраль 2012г.</t>
  </si>
  <si>
    <t>Март 2012г.</t>
  </si>
  <si>
    <t>Всего за март 2012г.</t>
  </si>
  <si>
    <t>Апрель 2012г.</t>
  </si>
  <si>
    <t>Всего за апрель 2012г.</t>
  </si>
  <si>
    <t>Май 2012г.</t>
  </si>
  <si>
    <t>Всего за май 2012г.</t>
  </si>
  <si>
    <t>Июнь 2012г.</t>
  </si>
  <si>
    <t>Июль 2012г.</t>
  </si>
  <si>
    <t>Всего за июль 2012г.</t>
  </si>
  <si>
    <t>Август 2012г.</t>
  </si>
  <si>
    <t>Сентябрь 2012г.</t>
  </si>
  <si>
    <t>Всего за сентябрь 2012г.</t>
  </si>
  <si>
    <t>Октябрь 2012г.</t>
  </si>
  <si>
    <t>Всего за октябрь 2012г.</t>
  </si>
  <si>
    <t>Ноябрь 2012г.</t>
  </si>
  <si>
    <t>Декабрь 2012г.</t>
  </si>
  <si>
    <t>Всего за декабрь 2012г.</t>
  </si>
  <si>
    <t>Всего за 2012 год</t>
  </si>
  <si>
    <t>предельной суммы компенсации на городские и пригородные перевозки, при организации в 2012г. бесплатной перевозки граждан, установленных статьями 2 и 4 Федерального закона от 12.01.1995 № 5-ФЗ "О ветеранах", на городских маршрутах общего пользования.</t>
  </si>
  <si>
    <t>к Порядку возмещения недополученных доходов перевозчиков, связанных с перевозками граждан, установленных статьями 2 и 4 Федерального закона от 12.01.1995 № 5-ФЗ "О ветеранах", в автобусах городских маршрутов общего пользования в 2012 году</t>
  </si>
  <si>
    <t>помесячного распределения предельной суммы возмещения недополученных доходов для организации бесплатных перевозок граждан, установленных статьями 2 и 4 Федерального закона от 12.01.1995 № 5-ФЗ "О ветеранах", в автобусах городских маршрутов общего пользования в 2012 году</t>
  </si>
  <si>
    <t>56-63-55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</si>
</sst>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&quot;р.&quot;"/>
    <numFmt numFmtId="167" formatCode="#,##0.00_р_."/>
    <numFmt numFmtId="168" formatCode="#,##0.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00"/>
    <numFmt numFmtId="175" formatCode="#,##0.000000"/>
    <numFmt numFmtId="176" formatCode="0.000000"/>
    <numFmt numFmtId="177" formatCode="0.00000"/>
    <numFmt numFmtId="178" formatCode="0.00000000"/>
    <numFmt numFmtId="179" formatCode="0.0000000"/>
    <numFmt numFmtId="180" formatCode="0.000000000"/>
  </numFmts>
  <fonts count="13"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.5"/>
      <name val="Times New Roman"/>
      <family val="0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176" fontId="1" fillId="0" borderId="44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0" borderId="53" xfId="0" applyNumberFormat="1" applyFont="1" applyBorder="1" applyAlignment="1">
      <alignment horizontal="center" vertical="center" wrapText="1"/>
    </xf>
    <xf numFmtId="4" fontId="1" fillId="0" borderId="5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" fillId="0" borderId="6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1" fillId="0" borderId="52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workbookViewId="0" topLeftCell="A202">
      <selection activeCell="K132" sqref="K132"/>
    </sheetView>
  </sheetViews>
  <sheetFormatPr defaultColWidth="9.00390625" defaultRowHeight="15.75"/>
  <cols>
    <col min="1" max="4" width="9.00390625" style="8" customWidth="1"/>
    <col min="5" max="5" width="12.50390625" style="8" customWidth="1"/>
    <col min="6" max="16384" width="9.00390625" style="8" customWidth="1"/>
  </cols>
  <sheetData>
    <row r="1" spans="1:9" ht="38.25" customHeight="1">
      <c r="A1" s="69" t="s">
        <v>39</v>
      </c>
      <c r="B1" s="69"/>
      <c r="C1" s="69"/>
      <c r="D1" s="69"/>
      <c r="E1" s="69"/>
      <c r="F1" s="69"/>
      <c r="G1" s="69"/>
      <c r="H1" s="69"/>
      <c r="I1" s="9"/>
    </row>
    <row r="2" spans="1:9" ht="9" customHeight="1">
      <c r="A2" s="9"/>
      <c r="B2" s="9"/>
      <c r="C2" s="9"/>
      <c r="D2" s="9"/>
      <c r="E2" s="9"/>
      <c r="F2" s="9"/>
      <c r="G2" s="9"/>
      <c r="H2" s="9"/>
      <c r="I2" s="9"/>
    </row>
    <row r="3" spans="1:8" ht="12.75" customHeight="1">
      <c r="A3" s="76" t="s">
        <v>40</v>
      </c>
      <c r="B3" s="76"/>
      <c r="C3" s="76"/>
      <c r="D3" s="76"/>
      <c r="E3" s="76"/>
      <c r="F3" s="76"/>
      <c r="G3" s="76"/>
      <c r="H3" s="77"/>
    </row>
    <row r="4" spans="1:8" ht="5.25" customHeight="1" thickBot="1">
      <c r="A4" s="7"/>
      <c r="B4" s="7"/>
      <c r="C4" s="7"/>
      <c r="D4" s="7"/>
      <c r="E4" s="7"/>
      <c r="F4" s="7"/>
      <c r="G4" s="7"/>
      <c r="H4" s="7"/>
    </row>
    <row r="5" spans="1:8" ht="25.5" customHeight="1" thickTop="1">
      <c r="A5" s="78" t="s">
        <v>0</v>
      </c>
      <c r="B5" s="80" t="s">
        <v>5</v>
      </c>
      <c r="C5" s="81"/>
      <c r="D5" s="80" t="s">
        <v>20</v>
      </c>
      <c r="E5" s="81"/>
      <c r="F5" s="80" t="s">
        <v>21</v>
      </c>
      <c r="G5" s="82"/>
      <c r="H5" s="83"/>
    </row>
    <row r="6" spans="1:8" ht="12.75" customHeight="1" thickBot="1">
      <c r="A6" s="7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5" t="s">
        <v>3</v>
      </c>
    </row>
    <row r="7" spans="1:8" ht="12.75" customHeight="1" thickTop="1">
      <c r="A7" s="6">
        <v>1</v>
      </c>
      <c r="B7" s="84">
        <v>16</v>
      </c>
      <c r="C7" s="84">
        <v>15</v>
      </c>
      <c r="D7" s="53">
        <v>110</v>
      </c>
      <c r="E7" s="53">
        <v>90</v>
      </c>
      <c r="F7" s="53">
        <f>$B$7*D7</f>
        <v>1760</v>
      </c>
      <c r="G7" s="53">
        <f>$C$7*E7</f>
        <v>1350</v>
      </c>
      <c r="H7" s="54">
        <f>F7+G7</f>
        <v>3110</v>
      </c>
    </row>
    <row r="8" spans="1:8" ht="12.75" customHeight="1">
      <c r="A8" s="2">
        <v>3</v>
      </c>
      <c r="B8" s="85"/>
      <c r="C8" s="85"/>
      <c r="D8" s="55">
        <v>120</v>
      </c>
      <c r="E8" s="55">
        <v>100</v>
      </c>
      <c r="F8" s="55">
        <f aca="true" t="shared" si="0" ref="F8:F19">$B$7*D8</f>
        <v>1920</v>
      </c>
      <c r="G8" s="55">
        <f aca="true" t="shared" si="1" ref="G8:G19">$C$7*E8</f>
        <v>1500</v>
      </c>
      <c r="H8" s="56">
        <f aca="true" t="shared" si="2" ref="H8:H18">F8+G8</f>
        <v>3420</v>
      </c>
    </row>
    <row r="9" spans="1:8" ht="12.75" customHeight="1">
      <c r="A9" s="2" t="s">
        <v>4</v>
      </c>
      <c r="B9" s="85"/>
      <c r="C9" s="85"/>
      <c r="D9" s="55">
        <v>120</v>
      </c>
      <c r="E9" s="55">
        <v>100</v>
      </c>
      <c r="F9" s="55">
        <f t="shared" si="0"/>
        <v>1920</v>
      </c>
      <c r="G9" s="55">
        <f t="shared" si="1"/>
        <v>1500</v>
      </c>
      <c r="H9" s="56">
        <f t="shared" si="2"/>
        <v>3420</v>
      </c>
    </row>
    <row r="10" spans="1:8" ht="12.75" customHeight="1">
      <c r="A10" s="2">
        <v>8</v>
      </c>
      <c r="B10" s="85"/>
      <c r="C10" s="85"/>
      <c r="D10" s="55">
        <v>75</v>
      </c>
      <c r="E10" s="55">
        <v>70</v>
      </c>
      <c r="F10" s="55">
        <f t="shared" si="0"/>
        <v>1200</v>
      </c>
      <c r="G10" s="55">
        <f t="shared" si="1"/>
        <v>1050</v>
      </c>
      <c r="H10" s="56">
        <f t="shared" si="2"/>
        <v>2250</v>
      </c>
    </row>
    <row r="11" spans="1:8" ht="12.75" customHeight="1">
      <c r="A11" s="2">
        <v>9</v>
      </c>
      <c r="B11" s="85"/>
      <c r="C11" s="85"/>
      <c r="D11" s="55">
        <v>40</v>
      </c>
      <c r="E11" s="55">
        <v>40</v>
      </c>
      <c r="F11" s="55">
        <f>$B$7*D11</f>
        <v>640</v>
      </c>
      <c r="G11" s="55">
        <f>$C$7*E11</f>
        <v>600</v>
      </c>
      <c r="H11" s="56">
        <f>F11+G11</f>
        <v>1240</v>
      </c>
    </row>
    <row r="12" spans="1:8" ht="12.75" customHeight="1">
      <c r="A12" s="2">
        <v>10</v>
      </c>
      <c r="B12" s="85"/>
      <c r="C12" s="85"/>
      <c r="D12" s="55">
        <v>100</v>
      </c>
      <c r="E12" s="55">
        <v>0</v>
      </c>
      <c r="F12" s="55">
        <f t="shared" si="0"/>
        <v>1600</v>
      </c>
      <c r="G12" s="55">
        <f t="shared" si="1"/>
        <v>0</v>
      </c>
      <c r="H12" s="56">
        <f t="shared" si="2"/>
        <v>1600</v>
      </c>
    </row>
    <row r="13" spans="1:8" ht="12.75" customHeight="1">
      <c r="A13" s="2">
        <v>13</v>
      </c>
      <c r="B13" s="85"/>
      <c r="C13" s="85"/>
      <c r="D13" s="55">
        <v>0</v>
      </c>
      <c r="E13" s="55" t="s">
        <v>22</v>
      </c>
      <c r="F13" s="55">
        <f t="shared" si="0"/>
        <v>0</v>
      </c>
      <c r="G13" s="55">
        <v>28</v>
      </c>
      <c r="H13" s="56">
        <f t="shared" si="2"/>
        <v>28</v>
      </c>
    </row>
    <row r="14" spans="1:8" ht="12.75" customHeight="1">
      <c r="A14" s="2">
        <v>14</v>
      </c>
      <c r="B14" s="85"/>
      <c r="C14" s="85"/>
      <c r="D14" s="55">
        <v>0</v>
      </c>
      <c r="E14" s="55" t="s">
        <v>23</v>
      </c>
      <c r="F14" s="55">
        <f t="shared" si="0"/>
        <v>0</v>
      </c>
      <c r="G14" s="55">
        <v>16</v>
      </c>
      <c r="H14" s="56">
        <f t="shared" si="2"/>
        <v>16</v>
      </c>
    </row>
    <row r="15" spans="1:8" ht="12.75" customHeight="1">
      <c r="A15" s="2">
        <v>15</v>
      </c>
      <c r="B15" s="85"/>
      <c r="C15" s="85"/>
      <c r="D15" s="55">
        <v>120</v>
      </c>
      <c r="E15" s="55">
        <v>95</v>
      </c>
      <c r="F15" s="55">
        <f t="shared" si="0"/>
        <v>1920</v>
      </c>
      <c r="G15" s="55">
        <f t="shared" si="1"/>
        <v>1425</v>
      </c>
      <c r="H15" s="56">
        <f t="shared" si="2"/>
        <v>3345</v>
      </c>
    </row>
    <row r="16" spans="1:10" ht="12.75" customHeight="1">
      <c r="A16" s="2">
        <v>16</v>
      </c>
      <c r="B16" s="85"/>
      <c r="C16" s="85"/>
      <c r="D16" s="55">
        <v>110</v>
      </c>
      <c r="E16" s="55">
        <v>80</v>
      </c>
      <c r="F16" s="55">
        <f t="shared" si="0"/>
        <v>1760</v>
      </c>
      <c r="G16" s="55">
        <f t="shared" si="1"/>
        <v>1200</v>
      </c>
      <c r="H16" s="56">
        <f t="shared" si="2"/>
        <v>2960</v>
      </c>
      <c r="J16" s="45"/>
    </row>
    <row r="17" spans="1:8" ht="12.75" customHeight="1">
      <c r="A17" s="2">
        <v>17</v>
      </c>
      <c r="B17" s="85"/>
      <c r="C17" s="85"/>
      <c r="D17" s="55">
        <v>120</v>
      </c>
      <c r="E17" s="55">
        <v>90</v>
      </c>
      <c r="F17" s="55">
        <f t="shared" si="0"/>
        <v>1920</v>
      </c>
      <c r="G17" s="55">
        <f t="shared" si="1"/>
        <v>1350</v>
      </c>
      <c r="H17" s="56">
        <f t="shared" si="2"/>
        <v>3270</v>
      </c>
    </row>
    <row r="18" spans="1:8" ht="12.75" customHeight="1">
      <c r="A18" s="34">
        <v>18</v>
      </c>
      <c r="B18" s="85"/>
      <c r="C18" s="85"/>
      <c r="D18" s="57">
        <v>55</v>
      </c>
      <c r="E18" s="57" t="s">
        <v>34</v>
      </c>
      <c r="F18" s="57">
        <f t="shared" si="0"/>
        <v>880</v>
      </c>
      <c r="G18" s="57">
        <v>90</v>
      </c>
      <c r="H18" s="58">
        <f t="shared" si="2"/>
        <v>970</v>
      </c>
    </row>
    <row r="19" spans="1:8" ht="12.75" customHeight="1" thickBot="1">
      <c r="A19" s="3">
        <v>22</v>
      </c>
      <c r="B19" s="86"/>
      <c r="C19" s="86"/>
      <c r="D19" s="59">
        <v>72</v>
      </c>
      <c r="E19" s="59">
        <v>68</v>
      </c>
      <c r="F19" s="59">
        <f t="shared" si="0"/>
        <v>1152</v>
      </c>
      <c r="G19" s="59">
        <f t="shared" si="1"/>
        <v>1020</v>
      </c>
      <c r="H19" s="60">
        <f>F19+G19</f>
        <v>2172</v>
      </c>
    </row>
    <row r="20" spans="1:8" ht="12.75" customHeight="1" thickBot="1" thickTop="1">
      <c r="A20" s="74" t="s">
        <v>42</v>
      </c>
      <c r="B20" s="75"/>
      <c r="C20" s="75"/>
      <c r="D20" s="75"/>
      <c r="E20" s="75"/>
      <c r="F20" s="75"/>
      <c r="G20" s="75"/>
      <c r="H20" s="21">
        <f>SUM(H7:H19)</f>
        <v>27801</v>
      </c>
    </row>
    <row r="21" spans="1:9" ht="12.75" customHeight="1" thickTop="1">
      <c r="A21" s="9"/>
      <c r="B21" s="9"/>
      <c r="C21" s="9"/>
      <c r="D21" s="9"/>
      <c r="E21" s="9"/>
      <c r="F21" s="9"/>
      <c r="G21" s="9"/>
      <c r="H21" s="9"/>
      <c r="I21" s="9"/>
    </row>
    <row r="22" spans="1:8" ht="12.75" customHeight="1">
      <c r="A22" s="76" t="s">
        <v>41</v>
      </c>
      <c r="B22" s="76"/>
      <c r="C22" s="76"/>
      <c r="D22" s="76"/>
      <c r="E22" s="76"/>
      <c r="F22" s="76"/>
      <c r="G22" s="76"/>
      <c r="H22" s="77"/>
    </row>
    <row r="23" spans="1:8" ht="5.25" customHeight="1" thickBot="1">
      <c r="A23" s="7"/>
      <c r="B23" s="7"/>
      <c r="C23" s="7"/>
      <c r="D23" s="7"/>
      <c r="E23" s="7"/>
      <c r="F23" s="7"/>
      <c r="G23" s="7"/>
      <c r="H23" s="7"/>
    </row>
    <row r="24" spans="1:8" ht="25.5" customHeight="1" thickTop="1">
      <c r="A24" s="78" t="s">
        <v>0</v>
      </c>
      <c r="B24" s="80" t="s">
        <v>5</v>
      </c>
      <c r="C24" s="81"/>
      <c r="D24" s="80" t="s">
        <v>20</v>
      </c>
      <c r="E24" s="81"/>
      <c r="F24" s="80" t="s">
        <v>21</v>
      </c>
      <c r="G24" s="82"/>
      <c r="H24" s="83"/>
    </row>
    <row r="25" spans="1:8" ht="12.75" customHeight="1" thickBot="1">
      <c r="A25" s="79"/>
      <c r="B25" s="4" t="s">
        <v>1</v>
      </c>
      <c r="C25" s="4" t="s">
        <v>2</v>
      </c>
      <c r="D25" s="4" t="s">
        <v>1</v>
      </c>
      <c r="E25" s="4" t="s">
        <v>2</v>
      </c>
      <c r="F25" s="4" t="s">
        <v>1</v>
      </c>
      <c r="G25" s="4" t="s">
        <v>2</v>
      </c>
      <c r="H25" s="5" t="s">
        <v>3</v>
      </c>
    </row>
    <row r="26" spans="1:8" ht="12.75" customHeight="1" thickTop="1">
      <c r="A26" s="6">
        <v>1</v>
      </c>
      <c r="B26" s="84">
        <v>20</v>
      </c>
      <c r="C26" s="84">
        <v>9</v>
      </c>
      <c r="D26" s="53">
        <v>110</v>
      </c>
      <c r="E26" s="53">
        <v>90</v>
      </c>
      <c r="F26" s="53">
        <f>$B$26*D26</f>
        <v>2200</v>
      </c>
      <c r="G26" s="53">
        <f>$C$26*E26</f>
        <v>810</v>
      </c>
      <c r="H26" s="54">
        <f>F26+G26</f>
        <v>3010</v>
      </c>
    </row>
    <row r="27" spans="1:8" ht="12.75" customHeight="1">
      <c r="A27" s="2">
        <v>3</v>
      </c>
      <c r="B27" s="85"/>
      <c r="C27" s="85"/>
      <c r="D27" s="55">
        <v>120</v>
      </c>
      <c r="E27" s="55">
        <v>100</v>
      </c>
      <c r="F27" s="55">
        <f aca="true" t="shared" si="3" ref="F27:F38">$B$26*D27</f>
        <v>2400</v>
      </c>
      <c r="G27" s="55">
        <f aca="true" t="shared" si="4" ref="G27:G38">$C$26*E27</f>
        <v>900</v>
      </c>
      <c r="H27" s="56">
        <f aca="true" t="shared" si="5" ref="H27:H37">F27+G27</f>
        <v>3300</v>
      </c>
    </row>
    <row r="28" spans="1:8" ht="12.75" customHeight="1">
      <c r="A28" s="2" t="s">
        <v>4</v>
      </c>
      <c r="B28" s="85"/>
      <c r="C28" s="85"/>
      <c r="D28" s="55">
        <v>120</v>
      </c>
      <c r="E28" s="55">
        <v>100</v>
      </c>
      <c r="F28" s="55">
        <f t="shared" si="3"/>
        <v>2400</v>
      </c>
      <c r="G28" s="55">
        <f t="shared" si="4"/>
        <v>900</v>
      </c>
      <c r="H28" s="56">
        <f t="shared" si="5"/>
        <v>3300</v>
      </c>
    </row>
    <row r="29" spans="1:8" ht="12.75" customHeight="1">
      <c r="A29" s="2">
        <v>8</v>
      </c>
      <c r="B29" s="85"/>
      <c r="C29" s="85"/>
      <c r="D29" s="55">
        <v>75</v>
      </c>
      <c r="E29" s="55">
        <v>70</v>
      </c>
      <c r="F29" s="55">
        <f t="shared" si="3"/>
        <v>1500</v>
      </c>
      <c r="G29" s="55">
        <f t="shared" si="4"/>
        <v>630</v>
      </c>
      <c r="H29" s="56">
        <f t="shared" si="5"/>
        <v>2130</v>
      </c>
    </row>
    <row r="30" spans="1:8" ht="12.75" customHeight="1">
      <c r="A30" s="2">
        <v>9</v>
      </c>
      <c r="B30" s="85"/>
      <c r="C30" s="85"/>
      <c r="D30" s="55">
        <v>40</v>
      </c>
      <c r="E30" s="55">
        <v>40</v>
      </c>
      <c r="F30" s="55">
        <f>$B$26*D30</f>
        <v>800</v>
      </c>
      <c r="G30" s="55">
        <f>$C$26*E30</f>
        <v>360</v>
      </c>
      <c r="H30" s="56">
        <f>F30+G30</f>
        <v>1160</v>
      </c>
    </row>
    <row r="31" spans="1:8" ht="12.75" customHeight="1">
      <c r="A31" s="2">
        <v>10</v>
      </c>
      <c r="B31" s="85"/>
      <c r="C31" s="85"/>
      <c r="D31" s="55">
        <v>100</v>
      </c>
      <c r="E31" s="55">
        <v>0</v>
      </c>
      <c r="F31" s="55">
        <f t="shared" si="3"/>
        <v>2000</v>
      </c>
      <c r="G31" s="55">
        <f t="shared" si="4"/>
        <v>0</v>
      </c>
      <c r="H31" s="56">
        <f t="shared" si="5"/>
        <v>2000</v>
      </c>
    </row>
    <row r="32" spans="1:8" ht="12.75" customHeight="1">
      <c r="A32" s="2">
        <v>13</v>
      </c>
      <c r="B32" s="85"/>
      <c r="C32" s="85"/>
      <c r="D32" s="55">
        <v>0</v>
      </c>
      <c r="E32" s="55" t="s">
        <v>22</v>
      </c>
      <c r="F32" s="55">
        <f t="shared" si="3"/>
        <v>0</v>
      </c>
      <c r="G32" s="55">
        <v>28</v>
      </c>
      <c r="H32" s="56">
        <f t="shared" si="5"/>
        <v>28</v>
      </c>
    </row>
    <row r="33" spans="1:8" ht="12.75" customHeight="1">
      <c r="A33" s="2">
        <v>14</v>
      </c>
      <c r="B33" s="85"/>
      <c r="C33" s="85"/>
      <c r="D33" s="55">
        <v>0</v>
      </c>
      <c r="E33" s="55" t="s">
        <v>23</v>
      </c>
      <c r="F33" s="55">
        <f t="shared" si="3"/>
        <v>0</v>
      </c>
      <c r="G33" s="55">
        <v>16</v>
      </c>
      <c r="H33" s="56">
        <f t="shared" si="5"/>
        <v>16</v>
      </c>
    </row>
    <row r="34" spans="1:8" ht="12.75" customHeight="1">
      <c r="A34" s="2">
        <v>15</v>
      </c>
      <c r="B34" s="85"/>
      <c r="C34" s="85"/>
      <c r="D34" s="55">
        <v>120</v>
      </c>
      <c r="E34" s="55">
        <v>95</v>
      </c>
      <c r="F34" s="55">
        <f t="shared" si="3"/>
        <v>2400</v>
      </c>
      <c r="G34" s="55">
        <f t="shared" si="4"/>
        <v>855</v>
      </c>
      <c r="H34" s="56">
        <f t="shared" si="5"/>
        <v>3255</v>
      </c>
    </row>
    <row r="35" spans="1:10" ht="12.75" customHeight="1">
      <c r="A35" s="2">
        <v>16</v>
      </c>
      <c r="B35" s="85"/>
      <c r="C35" s="85"/>
      <c r="D35" s="55">
        <v>110</v>
      </c>
      <c r="E35" s="55">
        <v>80</v>
      </c>
      <c r="F35" s="55">
        <f t="shared" si="3"/>
        <v>2200</v>
      </c>
      <c r="G35" s="55">
        <f t="shared" si="4"/>
        <v>720</v>
      </c>
      <c r="H35" s="56">
        <f t="shared" si="5"/>
        <v>2920</v>
      </c>
      <c r="J35" s="45"/>
    </row>
    <row r="36" spans="1:8" ht="12.75" customHeight="1">
      <c r="A36" s="2">
        <v>17</v>
      </c>
      <c r="B36" s="85"/>
      <c r="C36" s="85"/>
      <c r="D36" s="55">
        <v>120</v>
      </c>
      <c r="E36" s="55">
        <v>90</v>
      </c>
      <c r="F36" s="55">
        <f t="shared" si="3"/>
        <v>2400</v>
      </c>
      <c r="G36" s="55">
        <f t="shared" si="4"/>
        <v>810</v>
      </c>
      <c r="H36" s="56">
        <f t="shared" si="5"/>
        <v>3210</v>
      </c>
    </row>
    <row r="37" spans="1:8" ht="12.75" customHeight="1">
      <c r="A37" s="34">
        <v>18</v>
      </c>
      <c r="B37" s="85"/>
      <c r="C37" s="85"/>
      <c r="D37" s="57">
        <v>55</v>
      </c>
      <c r="E37" s="57" t="s">
        <v>34</v>
      </c>
      <c r="F37" s="57">
        <f t="shared" si="3"/>
        <v>1100</v>
      </c>
      <c r="G37" s="57">
        <v>120</v>
      </c>
      <c r="H37" s="58">
        <f t="shared" si="5"/>
        <v>1220</v>
      </c>
    </row>
    <row r="38" spans="1:8" ht="12.75" customHeight="1" thickBot="1">
      <c r="A38" s="3">
        <v>22</v>
      </c>
      <c r="B38" s="86"/>
      <c r="C38" s="86"/>
      <c r="D38" s="59">
        <v>72</v>
      </c>
      <c r="E38" s="59">
        <v>68</v>
      </c>
      <c r="F38" s="59">
        <f t="shared" si="3"/>
        <v>1440</v>
      </c>
      <c r="G38" s="59">
        <f t="shared" si="4"/>
        <v>612</v>
      </c>
      <c r="H38" s="60">
        <f>F38+G38</f>
        <v>2052</v>
      </c>
    </row>
    <row r="39" spans="1:8" ht="12.75" customHeight="1" thickBot="1" thickTop="1">
      <c r="A39" s="74" t="s">
        <v>43</v>
      </c>
      <c r="B39" s="75"/>
      <c r="C39" s="75"/>
      <c r="D39" s="75"/>
      <c r="E39" s="75"/>
      <c r="F39" s="75"/>
      <c r="G39" s="75"/>
      <c r="H39" s="21">
        <f>SUM(H26:H38)</f>
        <v>27601</v>
      </c>
    </row>
    <row r="40" spans="1:9" ht="12.75" customHeight="1" thickTop="1">
      <c r="A40" s="9"/>
      <c r="B40" s="9"/>
      <c r="C40" s="9"/>
      <c r="D40" s="9"/>
      <c r="E40" s="9"/>
      <c r="F40" s="9"/>
      <c r="G40" s="9"/>
      <c r="H40" s="9"/>
      <c r="I40" s="9"/>
    </row>
    <row r="41" spans="1:8" ht="12.75" customHeight="1">
      <c r="A41" s="76" t="s">
        <v>44</v>
      </c>
      <c r="B41" s="76"/>
      <c r="C41" s="76"/>
      <c r="D41" s="76"/>
      <c r="E41" s="76"/>
      <c r="F41" s="76"/>
      <c r="G41" s="76"/>
      <c r="H41" s="77"/>
    </row>
    <row r="42" spans="1:8" ht="5.25" customHeight="1" thickBot="1">
      <c r="A42" s="7"/>
      <c r="B42" s="7"/>
      <c r="C42" s="7"/>
      <c r="D42" s="7"/>
      <c r="E42" s="7"/>
      <c r="F42" s="7"/>
      <c r="G42" s="7"/>
      <c r="H42" s="7"/>
    </row>
    <row r="43" spans="1:8" ht="25.5" customHeight="1" thickTop="1">
      <c r="A43" s="78" t="s">
        <v>0</v>
      </c>
      <c r="B43" s="80" t="s">
        <v>5</v>
      </c>
      <c r="C43" s="81"/>
      <c r="D43" s="80" t="s">
        <v>20</v>
      </c>
      <c r="E43" s="81"/>
      <c r="F43" s="80" t="s">
        <v>21</v>
      </c>
      <c r="G43" s="82"/>
      <c r="H43" s="83"/>
    </row>
    <row r="44" spans="1:8" ht="12.75" customHeight="1" thickBot="1">
      <c r="A44" s="79"/>
      <c r="B44" s="4" t="s">
        <v>1</v>
      </c>
      <c r="C44" s="4" t="s">
        <v>2</v>
      </c>
      <c r="D44" s="4" t="s">
        <v>1</v>
      </c>
      <c r="E44" s="4" t="s">
        <v>2</v>
      </c>
      <c r="F44" s="4" t="s">
        <v>1</v>
      </c>
      <c r="G44" s="4" t="s">
        <v>2</v>
      </c>
      <c r="H44" s="5" t="s">
        <v>3</v>
      </c>
    </row>
    <row r="45" spans="1:8" ht="12.75" customHeight="1" thickTop="1">
      <c r="A45" s="6">
        <v>1</v>
      </c>
      <c r="B45" s="84">
        <v>21</v>
      </c>
      <c r="C45" s="84">
        <v>10</v>
      </c>
      <c r="D45" s="53">
        <v>110</v>
      </c>
      <c r="E45" s="53">
        <v>90</v>
      </c>
      <c r="F45" s="53">
        <f>$B$45*D45</f>
        <v>2310</v>
      </c>
      <c r="G45" s="53">
        <f>$C$45*E45</f>
        <v>900</v>
      </c>
      <c r="H45" s="54">
        <f>F45+G45</f>
        <v>3210</v>
      </c>
    </row>
    <row r="46" spans="1:8" ht="12.75" customHeight="1">
      <c r="A46" s="2">
        <v>3</v>
      </c>
      <c r="B46" s="85"/>
      <c r="C46" s="85"/>
      <c r="D46" s="55">
        <v>120</v>
      </c>
      <c r="E46" s="55">
        <v>100</v>
      </c>
      <c r="F46" s="55">
        <f aca="true" t="shared" si="6" ref="F46:F57">$B$45*D46</f>
        <v>2520</v>
      </c>
      <c r="G46" s="55">
        <f aca="true" t="shared" si="7" ref="G46:G57">$C$45*E46</f>
        <v>1000</v>
      </c>
      <c r="H46" s="56">
        <f aca="true" t="shared" si="8" ref="H46:H56">F46+G46</f>
        <v>3520</v>
      </c>
    </row>
    <row r="47" spans="1:8" ht="12.75" customHeight="1">
      <c r="A47" s="2" t="s">
        <v>4</v>
      </c>
      <c r="B47" s="85"/>
      <c r="C47" s="85"/>
      <c r="D47" s="55">
        <v>120</v>
      </c>
      <c r="E47" s="55">
        <v>100</v>
      </c>
      <c r="F47" s="55">
        <f t="shared" si="6"/>
        <v>2520</v>
      </c>
      <c r="G47" s="55">
        <f t="shared" si="7"/>
        <v>1000</v>
      </c>
      <c r="H47" s="56">
        <f t="shared" si="8"/>
        <v>3520</v>
      </c>
    </row>
    <row r="48" spans="1:8" ht="12.75" customHeight="1">
      <c r="A48" s="2">
        <v>8</v>
      </c>
      <c r="B48" s="85"/>
      <c r="C48" s="85"/>
      <c r="D48" s="55">
        <v>75</v>
      </c>
      <c r="E48" s="55">
        <v>70</v>
      </c>
      <c r="F48" s="55">
        <f t="shared" si="6"/>
        <v>1575</v>
      </c>
      <c r="G48" s="55">
        <f t="shared" si="7"/>
        <v>700</v>
      </c>
      <c r="H48" s="56">
        <f t="shared" si="8"/>
        <v>2275</v>
      </c>
    </row>
    <row r="49" spans="1:8" ht="12.75" customHeight="1">
      <c r="A49" s="2">
        <v>9</v>
      </c>
      <c r="B49" s="85"/>
      <c r="C49" s="85"/>
      <c r="D49" s="55">
        <v>40</v>
      </c>
      <c r="E49" s="55">
        <v>40</v>
      </c>
      <c r="F49" s="55">
        <f>$B$45*D49</f>
        <v>840</v>
      </c>
      <c r="G49" s="55">
        <f>$C$45*E49</f>
        <v>400</v>
      </c>
      <c r="H49" s="56">
        <f>F49+G49</f>
        <v>1240</v>
      </c>
    </row>
    <row r="50" spans="1:8" ht="12.75" customHeight="1">
      <c r="A50" s="2">
        <v>10</v>
      </c>
      <c r="B50" s="85"/>
      <c r="C50" s="85"/>
      <c r="D50" s="55">
        <v>100</v>
      </c>
      <c r="E50" s="55">
        <v>0</v>
      </c>
      <c r="F50" s="55">
        <f t="shared" si="6"/>
        <v>2100</v>
      </c>
      <c r="G50" s="55">
        <f t="shared" si="7"/>
        <v>0</v>
      </c>
      <c r="H50" s="56">
        <f t="shared" si="8"/>
        <v>2100</v>
      </c>
    </row>
    <row r="51" spans="1:8" ht="12.75" customHeight="1">
      <c r="A51" s="2">
        <v>13</v>
      </c>
      <c r="B51" s="85"/>
      <c r="C51" s="85"/>
      <c r="D51" s="55">
        <v>0</v>
      </c>
      <c r="E51" s="55" t="s">
        <v>22</v>
      </c>
      <c r="F51" s="55">
        <f t="shared" si="6"/>
        <v>0</v>
      </c>
      <c r="G51" s="55">
        <v>35</v>
      </c>
      <c r="H51" s="56">
        <f t="shared" si="8"/>
        <v>35</v>
      </c>
    </row>
    <row r="52" spans="1:8" ht="12.75" customHeight="1">
      <c r="A52" s="2">
        <v>14</v>
      </c>
      <c r="B52" s="85"/>
      <c r="C52" s="85"/>
      <c r="D52" s="55">
        <v>0</v>
      </c>
      <c r="E52" s="55" t="s">
        <v>23</v>
      </c>
      <c r="F52" s="55">
        <f t="shared" si="6"/>
        <v>0</v>
      </c>
      <c r="G52" s="55">
        <v>20</v>
      </c>
      <c r="H52" s="56">
        <f t="shared" si="8"/>
        <v>20</v>
      </c>
    </row>
    <row r="53" spans="1:8" ht="12.75" customHeight="1">
      <c r="A53" s="2">
        <v>15</v>
      </c>
      <c r="B53" s="85"/>
      <c r="C53" s="85"/>
      <c r="D53" s="55">
        <v>120</v>
      </c>
      <c r="E53" s="55">
        <v>95</v>
      </c>
      <c r="F53" s="55">
        <f t="shared" si="6"/>
        <v>2520</v>
      </c>
      <c r="G53" s="55">
        <f t="shared" si="7"/>
        <v>950</v>
      </c>
      <c r="H53" s="56">
        <f t="shared" si="8"/>
        <v>3470</v>
      </c>
    </row>
    <row r="54" spans="1:10" ht="12.75" customHeight="1">
      <c r="A54" s="2">
        <v>16</v>
      </c>
      <c r="B54" s="85"/>
      <c r="C54" s="85"/>
      <c r="D54" s="55">
        <v>110</v>
      </c>
      <c r="E54" s="55">
        <v>80</v>
      </c>
      <c r="F54" s="55">
        <f t="shared" si="6"/>
        <v>2310</v>
      </c>
      <c r="G54" s="55">
        <f t="shared" si="7"/>
        <v>800</v>
      </c>
      <c r="H54" s="56">
        <f t="shared" si="8"/>
        <v>3110</v>
      </c>
      <c r="J54" s="45"/>
    </row>
    <row r="55" spans="1:8" ht="12.75" customHeight="1">
      <c r="A55" s="2">
        <v>17</v>
      </c>
      <c r="B55" s="85"/>
      <c r="C55" s="85"/>
      <c r="D55" s="55">
        <v>120</v>
      </c>
      <c r="E55" s="55">
        <v>90</v>
      </c>
      <c r="F55" s="55">
        <f t="shared" si="6"/>
        <v>2520</v>
      </c>
      <c r="G55" s="55">
        <f t="shared" si="7"/>
        <v>900</v>
      </c>
      <c r="H55" s="56">
        <f t="shared" si="8"/>
        <v>3420</v>
      </c>
    </row>
    <row r="56" spans="1:8" ht="12.75" customHeight="1">
      <c r="A56" s="34">
        <v>18</v>
      </c>
      <c r="B56" s="85"/>
      <c r="C56" s="85"/>
      <c r="D56" s="57">
        <v>55</v>
      </c>
      <c r="E56" s="57" t="s">
        <v>34</v>
      </c>
      <c r="F56" s="57">
        <f t="shared" si="6"/>
        <v>1155</v>
      </c>
      <c r="G56" s="57">
        <v>120</v>
      </c>
      <c r="H56" s="58">
        <f t="shared" si="8"/>
        <v>1275</v>
      </c>
    </row>
    <row r="57" spans="1:8" ht="12.75" customHeight="1" thickBot="1">
      <c r="A57" s="3">
        <v>22</v>
      </c>
      <c r="B57" s="86"/>
      <c r="C57" s="86"/>
      <c r="D57" s="59">
        <v>72</v>
      </c>
      <c r="E57" s="59">
        <v>68</v>
      </c>
      <c r="F57" s="59">
        <f t="shared" si="6"/>
        <v>1512</v>
      </c>
      <c r="G57" s="59">
        <f t="shared" si="7"/>
        <v>680</v>
      </c>
      <c r="H57" s="60">
        <f>F57+G57</f>
        <v>2192</v>
      </c>
    </row>
    <row r="58" spans="1:8" ht="12.75" customHeight="1" thickBot="1" thickTop="1">
      <c r="A58" s="74" t="s">
        <v>45</v>
      </c>
      <c r="B58" s="75"/>
      <c r="C58" s="75"/>
      <c r="D58" s="75"/>
      <c r="E58" s="75"/>
      <c r="F58" s="75"/>
      <c r="G58" s="75"/>
      <c r="H58" s="21">
        <f>SUM(H45:H57)</f>
        <v>29387</v>
      </c>
    </row>
    <row r="59" spans="1:9" ht="12.75" customHeight="1" thickTop="1">
      <c r="A59" s="9"/>
      <c r="B59" s="9"/>
      <c r="C59" s="9"/>
      <c r="D59" s="9"/>
      <c r="E59" s="9"/>
      <c r="F59" s="9"/>
      <c r="G59" s="9"/>
      <c r="H59" s="9"/>
      <c r="I59" s="9"/>
    </row>
    <row r="60" spans="1:8" ht="12.75" customHeight="1">
      <c r="A60" s="76" t="s">
        <v>46</v>
      </c>
      <c r="B60" s="76"/>
      <c r="C60" s="76"/>
      <c r="D60" s="76"/>
      <c r="E60" s="76"/>
      <c r="F60" s="76"/>
      <c r="G60" s="76"/>
      <c r="H60" s="76"/>
    </row>
    <row r="61" spans="1:8" ht="5.25" customHeight="1" thickBot="1">
      <c r="A61" s="7"/>
      <c r="B61" s="7"/>
      <c r="C61" s="7"/>
      <c r="D61" s="7"/>
      <c r="E61" s="7"/>
      <c r="F61" s="7"/>
      <c r="G61" s="7"/>
      <c r="H61" s="7"/>
    </row>
    <row r="62" spans="1:8" ht="25.5" customHeight="1" thickTop="1">
      <c r="A62" s="78" t="s">
        <v>0</v>
      </c>
      <c r="B62" s="80" t="s">
        <v>5</v>
      </c>
      <c r="C62" s="81"/>
      <c r="D62" s="80" t="s">
        <v>20</v>
      </c>
      <c r="E62" s="81"/>
      <c r="F62" s="80" t="s">
        <v>21</v>
      </c>
      <c r="G62" s="82"/>
      <c r="H62" s="83"/>
    </row>
    <row r="63" spans="1:8" ht="12.75" customHeight="1" thickBot="1">
      <c r="A63" s="79"/>
      <c r="B63" s="4" t="s">
        <v>1</v>
      </c>
      <c r="C63" s="4" t="s">
        <v>2</v>
      </c>
      <c r="D63" s="4" t="s">
        <v>1</v>
      </c>
      <c r="E63" s="4" t="s">
        <v>2</v>
      </c>
      <c r="F63" s="4" t="s">
        <v>1</v>
      </c>
      <c r="G63" s="4" t="s">
        <v>2</v>
      </c>
      <c r="H63" s="5" t="s">
        <v>3</v>
      </c>
    </row>
    <row r="64" spans="1:8" ht="12.75" customHeight="1" thickTop="1">
      <c r="A64" s="6">
        <v>1</v>
      </c>
      <c r="B64" s="84">
        <v>21</v>
      </c>
      <c r="C64" s="84">
        <v>9</v>
      </c>
      <c r="D64" s="53">
        <v>110</v>
      </c>
      <c r="E64" s="53">
        <v>90</v>
      </c>
      <c r="F64" s="53">
        <f>$B$64*D64</f>
        <v>2310</v>
      </c>
      <c r="G64" s="53">
        <f aca="true" t="shared" si="9" ref="G64:G69">$C$64*E64</f>
        <v>810</v>
      </c>
      <c r="H64" s="54">
        <f>F64+G64</f>
        <v>3120</v>
      </c>
    </row>
    <row r="65" spans="1:8" ht="12.75" customHeight="1">
      <c r="A65" s="2">
        <v>3</v>
      </c>
      <c r="B65" s="85"/>
      <c r="C65" s="85"/>
      <c r="D65" s="55">
        <v>120</v>
      </c>
      <c r="E65" s="55">
        <v>100</v>
      </c>
      <c r="F65" s="55">
        <f aca="true" t="shared" si="10" ref="F65:F75">$B$64*D65</f>
        <v>2520</v>
      </c>
      <c r="G65" s="55">
        <f t="shared" si="9"/>
        <v>900</v>
      </c>
      <c r="H65" s="56">
        <f aca="true" t="shared" si="11" ref="H65:H75">F65+G65</f>
        <v>3420</v>
      </c>
    </row>
    <row r="66" spans="1:8" ht="12.75" customHeight="1">
      <c r="A66" s="2" t="s">
        <v>4</v>
      </c>
      <c r="B66" s="85"/>
      <c r="C66" s="85"/>
      <c r="D66" s="55">
        <v>120</v>
      </c>
      <c r="E66" s="55">
        <v>100</v>
      </c>
      <c r="F66" s="55">
        <f t="shared" si="10"/>
        <v>2520</v>
      </c>
      <c r="G66" s="55">
        <f t="shared" si="9"/>
        <v>900</v>
      </c>
      <c r="H66" s="56">
        <f t="shared" si="11"/>
        <v>3420</v>
      </c>
    </row>
    <row r="67" spans="1:8" ht="12.75" customHeight="1">
      <c r="A67" s="2">
        <v>8</v>
      </c>
      <c r="B67" s="85"/>
      <c r="C67" s="85"/>
      <c r="D67" s="55">
        <v>75</v>
      </c>
      <c r="E67" s="55">
        <v>70</v>
      </c>
      <c r="F67" s="55">
        <f t="shared" si="10"/>
        <v>1575</v>
      </c>
      <c r="G67" s="55">
        <f t="shared" si="9"/>
        <v>630</v>
      </c>
      <c r="H67" s="56">
        <f t="shared" si="11"/>
        <v>2205</v>
      </c>
    </row>
    <row r="68" spans="1:8" ht="12.75" customHeight="1">
      <c r="A68" s="2">
        <v>9</v>
      </c>
      <c r="B68" s="85"/>
      <c r="C68" s="85"/>
      <c r="D68" s="55">
        <v>40</v>
      </c>
      <c r="E68" s="55">
        <v>40</v>
      </c>
      <c r="F68" s="55">
        <f>$B$64*D68</f>
        <v>840</v>
      </c>
      <c r="G68" s="55">
        <f t="shared" si="9"/>
        <v>360</v>
      </c>
      <c r="H68" s="56">
        <f>F68+G68</f>
        <v>1200</v>
      </c>
    </row>
    <row r="69" spans="1:8" ht="12.75" customHeight="1">
      <c r="A69" s="2">
        <v>10</v>
      </c>
      <c r="B69" s="85"/>
      <c r="C69" s="85"/>
      <c r="D69" s="55">
        <v>100</v>
      </c>
      <c r="E69" s="55">
        <v>0</v>
      </c>
      <c r="F69" s="55">
        <f t="shared" si="10"/>
        <v>2100</v>
      </c>
      <c r="G69" s="55">
        <f t="shared" si="9"/>
        <v>0</v>
      </c>
      <c r="H69" s="56">
        <f t="shared" si="11"/>
        <v>2100</v>
      </c>
    </row>
    <row r="70" spans="1:8" ht="12.75" customHeight="1">
      <c r="A70" s="2">
        <v>13</v>
      </c>
      <c r="B70" s="85"/>
      <c r="C70" s="85"/>
      <c r="D70" s="55">
        <v>0</v>
      </c>
      <c r="E70" s="55" t="s">
        <v>22</v>
      </c>
      <c r="F70" s="55">
        <f t="shared" si="10"/>
        <v>0</v>
      </c>
      <c r="G70" s="55">
        <v>28</v>
      </c>
      <c r="H70" s="56">
        <f t="shared" si="11"/>
        <v>28</v>
      </c>
    </row>
    <row r="71" spans="1:8" ht="12.75" customHeight="1">
      <c r="A71" s="2">
        <v>14</v>
      </c>
      <c r="B71" s="85"/>
      <c r="C71" s="85"/>
      <c r="D71" s="55">
        <v>0</v>
      </c>
      <c r="E71" s="55" t="s">
        <v>23</v>
      </c>
      <c r="F71" s="55">
        <f t="shared" si="10"/>
        <v>0</v>
      </c>
      <c r="G71" s="55">
        <v>16</v>
      </c>
      <c r="H71" s="56">
        <f t="shared" si="11"/>
        <v>16</v>
      </c>
    </row>
    <row r="72" spans="1:8" ht="12.75" customHeight="1">
      <c r="A72" s="2">
        <v>15</v>
      </c>
      <c r="B72" s="85"/>
      <c r="C72" s="85"/>
      <c r="D72" s="55">
        <v>120</v>
      </c>
      <c r="E72" s="55">
        <v>95</v>
      </c>
      <c r="F72" s="55">
        <f t="shared" si="10"/>
        <v>2520</v>
      </c>
      <c r="G72" s="55">
        <f>$C$64*E72</f>
        <v>855</v>
      </c>
      <c r="H72" s="56">
        <f t="shared" si="11"/>
        <v>3375</v>
      </c>
    </row>
    <row r="73" spans="1:10" ht="12.75" customHeight="1">
      <c r="A73" s="2">
        <v>16</v>
      </c>
      <c r="B73" s="85"/>
      <c r="C73" s="85"/>
      <c r="D73" s="55">
        <v>110</v>
      </c>
      <c r="E73" s="55">
        <v>80</v>
      </c>
      <c r="F73" s="55">
        <f t="shared" si="10"/>
        <v>2310</v>
      </c>
      <c r="G73" s="55">
        <f>$C$64*E73</f>
        <v>720</v>
      </c>
      <c r="H73" s="56">
        <f t="shared" si="11"/>
        <v>3030</v>
      </c>
      <c r="J73" s="45"/>
    </row>
    <row r="74" spans="1:8" ht="12.75" customHeight="1">
      <c r="A74" s="2">
        <v>17</v>
      </c>
      <c r="B74" s="85"/>
      <c r="C74" s="85"/>
      <c r="D74" s="55">
        <v>120</v>
      </c>
      <c r="E74" s="55">
        <v>90</v>
      </c>
      <c r="F74" s="55">
        <f t="shared" si="10"/>
        <v>2520</v>
      </c>
      <c r="G74" s="55">
        <f>$C$64*E74</f>
        <v>810</v>
      </c>
      <c r="H74" s="56">
        <f t="shared" si="11"/>
        <v>3330</v>
      </c>
    </row>
    <row r="75" spans="1:8" ht="12.75" customHeight="1">
      <c r="A75" s="34">
        <v>18</v>
      </c>
      <c r="B75" s="85"/>
      <c r="C75" s="85"/>
      <c r="D75" s="57">
        <v>55</v>
      </c>
      <c r="E75" s="57" t="s">
        <v>34</v>
      </c>
      <c r="F75" s="57">
        <f t="shared" si="10"/>
        <v>1155</v>
      </c>
      <c r="G75" s="57">
        <v>90</v>
      </c>
      <c r="H75" s="58">
        <f t="shared" si="11"/>
        <v>1245</v>
      </c>
    </row>
    <row r="76" spans="1:8" ht="12.75" customHeight="1" thickBot="1">
      <c r="A76" s="3">
        <v>22</v>
      </c>
      <c r="B76" s="86"/>
      <c r="C76" s="86"/>
      <c r="D76" s="59">
        <v>72</v>
      </c>
      <c r="E76" s="59">
        <v>68</v>
      </c>
      <c r="F76" s="59">
        <f>$B$64*D76</f>
        <v>1512</v>
      </c>
      <c r="G76" s="59">
        <f>$C$64*E76</f>
        <v>612</v>
      </c>
      <c r="H76" s="60">
        <f>F76+G76</f>
        <v>2124</v>
      </c>
    </row>
    <row r="77" spans="1:8" ht="12.75" customHeight="1" thickBot="1" thickTop="1">
      <c r="A77" s="74" t="s">
        <v>47</v>
      </c>
      <c r="B77" s="75"/>
      <c r="C77" s="75"/>
      <c r="D77" s="75"/>
      <c r="E77" s="75"/>
      <c r="F77" s="75"/>
      <c r="G77" s="75"/>
      <c r="H77" s="21">
        <f>SUM(H64:H76)</f>
        <v>28613</v>
      </c>
    </row>
    <row r="78" ht="14.25" customHeight="1" thickTop="1"/>
    <row r="79" spans="1:8" ht="12.75">
      <c r="A79" s="77" t="s">
        <v>48</v>
      </c>
      <c r="B79" s="73"/>
      <c r="C79" s="73"/>
      <c r="D79" s="73"/>
      <c r="E79" s="73"/>
      <c r="F79" s="73"/>
      <c r="G79" s="73"/>
      <c r="H79" s="68"/>
    </row>
    <row r="80" spans="1:8" ht="5.25" customHeight="1" thickBot="1">
      <c r="A80" s="7"/>
      <c r="B80" s="7"/>
      <c r="C80" s="7"/>
      <c r="D80" s="7"/>
      <c r="E80" s="7"/>
      <c r="F80" s="7"/>
      <c r="G80" s="7"/>
      <c r="H80" s="7"/>
    </row>
    <row r="81" spans="1:8" ht="25.5" customHeight="1" thickTop="1">
      <c r="A81" s="90" t="s">
        <v>0</v>
      </c>
      <c r="B81" s="92" t="s">
        <v>5</v>
      </c>
      <c r="C81" s="92"/>
      <c r="D81" s="92" t="s">
        <v>20</v>
      </c>
      <c r="E81" s="92"/>
      <c r="F81" s="92" t="s">
        <v>21</v>
      </c>
      <c r="G81" s="92"/>
      <c r="H81" s="93"/>
    </row>
    <row r="82" spans="1:8" ht="12.75" customHeight="1" thickBot="1">
      <c r="A82" s="91"/>
      <c r="B82" s="4" t="s">
        <v>1</v>
      </c>
      <c r="C82" s="4" t="s">
        <v>2</v>
      </c>
      <c r="D82" s="4" t="s">
        <v>1</v>
      </c>
      <c r="E82" s="4" t="s">
        <v>2</v>
      </c>
      <c r="F82" s="4" t="s">
        <v>1</v>
      </c>
      <c r="G82" s="4" t="s">
        <v>2</v>
      </c>
      <c r="H82" s="5" t="s">
        <v>3</v>
      </c>
    </row>
    <row r="83" spans="1:8" ht="12.75" customHeight="1" thickTop="1">
      <c r="A83" s="6">
        <v>1</v>
      </c>
      <c r="B83" s="84">
        <v>21</v>
      </c>
      <c r="C83" s="84">
        <v>10</v>
      </c>
      <c r="D83" s="53">
        <v>110</v>
      </c>
      <c r="E83" s="53">
        <v>90</v>
      </c>
      <c r="F83" s="14">
        <f>$B$83*D83</f>
        <v>2310</v>
      </c>
      <c r="G83" s="14">
        <f aca="true" t="shared" si="12" ref="G83:G88">$C$83*E83</f>
        <v>900</v>
      </c>
      <c r="H83" s="18">
        <f>F83+G83</f>
        <v>3210</v>
      </c>
    </row>
    <row r="84" spans="1:8" ht="12.75" customHeight="1">
      <c r="A84" s="2">
        <v>3</v>
      </c>
      <c r="B84" s="85"/>
      <c r="C84" s="85"/>
      <c r="D84" s="55">
        <v>120</v>
      </c>
      <c r="E84" s="55">
        <v>100</v>
      </c>
      <c r="F84" s="15">
        <f aca="true" t="shared" si="13" ref="F84:F94">$B$83*D84</f>
        <v>2520</v>
      </c>
      <c r="G84" s="15">
        <f t="shared" si="12"/>
        <v>1000</v>
      </c>
      <c r="H84" s="19">
        <f aca="true" t="shared" si="14" ref="H84:H94">F84+G84</f>
        <v>3520</v>
      </c>
    </row>
    <row r="85" spans="1:8" ht="12.75" customHeight="1">
      <c r="A85" s="2" t="s">
        <v>4</v>
      </c>
      <c r="B85" s="85"/>
      <c r="C85" s="85"/>
      <c r="D85" s="55">
        <v>120</v>
      </c>
      <c r="E85" s="55">
        <v>100</v>
      </c>
      <c r="F85" s="15">
        <f t="shared" si="13"/>
        <v>2520</v>
      </c>
      <c r="G85" s="15">
        <f t="shared" si="12"/>
        <v>1000</v>
      </c>
      <c r="H85" s="19">
        <f t="shared" si="14"/>
        <v>3520</v>
      </c>
    </row>
    <row r="86" spans="1:8" ht="12.75" customHeight="1">
      <c r="A86" s="2">
        <v>8</v>
      </c>
      <c r="B86" s="85"/>
      <c r="C86" s="85"/>
      <c r="D86" s="55">
        <v>75</v>
      </c>
      <c r="E86" s="55">
        <v>70</v>
      </c>
      <c r="F86" s="15">
        <f t="shared" si="13"/>
        <v>1575</v>
      </c>
      <c r="G86" s="15">
        <f t="shared" si="12"/>
        <v>700</v>
      </c>
      <c r="H86" s="19">
        <f t="shared" si="14"/>
        <v>2275</v>
      </c>
    </row>
    <row r="87" spans="1:8" ht="12.75" customHeight="1">
      <c r="A87" s="2">
        <v>9</v>
      </c>
      <c r="B87" s="85"/>
      <c r="C87" s="85"/>
      <c r="D87" s="55">
        <v>40</v>
      </c>
      <c r="E87" s="55">
        <v>40</v>
      </c>
      <c r="F87" s="15">
        <f>$B$83*D87</f>
        <v>840</v>
      </c>
      <c r="G87" s="15">
        <f t="shared" si="12"/>
        <v>400</v>
      </c>
      <c r="H87" s="19">
        <f>F87+G87</f>
        <v>1240</v>
      </c>
    </row>
    <row r="88" spans="1:8" ht="12.75" customHeight="1">
      <c r="A88" s="2">
        <v>10</v>
      </c>
      <c r="B88" s="85"/>
      <c r="C88" s="85"/>
      <c r="D88" s="55">
        <v>100</v>
      </c>
      <c r="E88" s="55">
        <v>0</v>
      </c>
      <c r="F88" s="15">
        <f t="shared" si="13"/>
        <v>2100</v>
      </c>
      <c r="G88" s="15">
        <f t="shared" si="12"/>
        <v>0</v>
      </c>
      <c r="H88" s="19">
        <f t="shared" si="14"/>
        <v>2100</v>
      </c>
    </row>
    <row r="89" spans="1:8" ht="12.75" customHeight="1">
      <c r="A89" s="2">
        <v>13</v>
      </c>
      <c r="B89" s="85"/>
      <c r="C89" s="85"/>
      <c r="D89" s="55">
        <v>0</v>
      </c>
      <c r="E89" s="55" t="s">
        <v>22</v>
      </c>
      <c r="F89" s="15">
        <f t="shared" si="13"/>
        <v>0</v>
      </c>
      <c r="G89" s="15">
        <v>28</v>
      </c>
      <c r="H89" s="19">
        <f t="shared" si="14"/>
        <v>28</v>
      </c>
    </row>
    <row r="90" spans="1:8" ht="12.75" customHeight="1">
      <c r="A90" s="2">
        <v>14</v>
      </c>
      <c r="B90" s="85"/>
      <c r="C90" s="85"/>
      <c r="D90" s="55">
        <v>0</v>
      </c>
      <c r="E90" s="55" t="s">
        <v>23</v>
      </c>
      <c r="F90" s="15">
        <f t="shared" si="13"/>
        <v>0</v>
      </c>
      <c r="G90" s="15">
        <v>16</v>
      </c>
      <c r="H90" s="19">
        <f t="shared" si="14"/>
        <v>16</v>
      </c>
    </row>
    <row r="91" spans="1:8" ht="12.75" customHeight="1">
      <c r="A91" s="2">
        <v>15</v>
      </c>
      <c r="B91" s="85"/>
      <c r="C91" s="85"/>
      <c r="D91" s="55">
        <v>120</v>
      </c>
      <c r="E91" s="55">
        <v>95</v>
      </c>
      <c r="F91" s="15">
        <f t="shared" si="13"/>
        <v>2520</v>
      </c>
      <c r="G91" s="15">
        <f>$C$83*E91</f>
        <v>950</v>
      </c>
      <c r="H91" s="19">
        <f t="shared" si="14"/>
        <v>3470</v>
      </c>
    </row>
    <row r="92" spans="1:10" ht="12.75" customHeight="1">
      <c r="A92" s="2">
        <v>16</v>
      </c>
      <c r="B92" s="85"/>
      <c r="C92" s="85"/>
      <c r="D92" s="55">
        <v>110</v>
      </c>
      <c r="E92" s="55">
        <v>80</v>
      </c>
      <c r="F92" s="15">
        <f t="shared" si="13"/>
        <v>2310</v>
      </c>
      <c r="G92" s="15">
        <f>$C$83*E92</f>
        <v>800</v>
      </c>
      <c r="H92" s="19">
        <f t="shared" si="14"/>
        <v>3110</v>
      </c>
      <c r="J92" s="45"/>
    </row>
    <row r="93" spans="1:8" ht="12.75" customHeight="1">
      <c r="A93" s="2">
        <v>17</v>
      </c>
      <c r="B93" s="85"/>
      <c r="C93" s="85"/>
      <c r="D93" s="55">
        <v>120</v>
      </c>
      <c r="E93" s="55">
        <v>90</v>
      </c>
      <c r="F93" s="15">
        <f t="shared" si="13"/>
        <v>2520</v>
      </c>
      <c r="G93" s="15">
        <f>$C$83*E93</f>
        <v>900</v>
      </c>
      <c r="H93" s="19">
        <f t="shared" si="14"/>
        <v>3420</v>
      </c>
    </row>
    <row r="94" spans="1:8" ht="12.75" customHeight="1">
      <c r="A94" s="34">
        <v>18</v>
      </c>
      <c r="B94" s="85"/>
      <c r="C94" s="85"/>
      <c r="D94" s="57">
        <v>55</v>
      </c>
      <c r="E94" s="57" t="s">
        <v>34</v>
      </c>
      <c r="F94" s="47">
        <f t="shared" si="13"/>
        <v>1155</v>
      </c>
      <c r="G94" s="47">
        <v>120</v>
      </c>
      <c r="H94" s="48">
        <f t="shared" si="14"/>
        <v>1275</v>
      </c>
    </row>
    <row r="95" spans="1:8" ht="12.75" customHeight="1" thickBot="1">
      <c r="A95" s="3">
        <v>22</v>
      </c>
      <c r="B95" s="86"/>
      <c r="C95" s="86"/>
      <c r="D95" s="59">
        <v>72</v>
      </c>
      <c r="E95" s="59">
        <v>68</v>
      </c>
      <c r="F95" s="16">
        <f>$B$83*D95</f>
        <v>1512</v>
      </c>
      <c r="G95" s="16">
        <f>$C$83*E95</f>
        <v>680</v>
      </c>
      <c r="H95" s="20">
        <f>F95+G95</f>
        <v>2192</v>
      </c>
    </row>
    <row r="96" spans="1:8" ht="12.75" customHeight="1" thickBot="1" thickTop="1">
      <c r="A96" s="74" t="s">
        <v>49</v>
      </c>
      <c r="B96" s="75"/>
      <c r="C96" s="75"/>
      <c r="D96" s="75"/>
      <c r="E96" s="75"/>
      <c r="F96" s="75"/>
      <c r="G96" s="75"/>
      <c r="H96" s="21">
        <f>SUM(H83:H95)</f>
        <v>29376</v>
      </c>
    </row>
    <row r="97" spans="1:8" ht="12.75" customHeight="1" thickTop="1">
      <c r="A97" s="10"/>
      <c r="B97" s="11"/>
      <c r="C97" s="11"/>
      <c r="D97" s="11"/>
      <c r="E97" s="11"/>
      <c r="F97" s="11"/>
      <c r="G97" s="11"/>
      <c r="H97" s="12"/>
    </row>
    <row r="98" spans="1:8" ht="12.75">
      <c r="A98" s="77" t="s">
        <v>50</v>
      </c>
      <c r="B98" s="73"/>
      <c r="C98" s="73"/>
      <c r="D98" s="73"/>
      <c r="E98" s="73"/>
      <c r="F98" s="73"/>
      <c r="G98" s="73"/>
      <c r="H98" s="68"/>
    </row>
    <row r="99" spans="1:8" ht="5.25" customHeight="1" thickBot="1">
      <c r="A99" s="7"/>
      <c r="B99" s="7"/>
      <c r="C99" s="7"/>
      <c r="D99" s="7"/>
      <c r="E99" s="7"/>
      <c r="F99" s="7"/>
      <c r="G99" s="7"/>
      <c r="H99" s="7"/>
    </row>
    <row r="100" spans="1:8" ht="25.5" customHeight="1" thickTop="1">
      <c r="A100" s="90" t="s">
        <v>0</v>
      </c>
      <c r="B100" s="92" t="s">
        <v>5</v>
      </c>
      <c r="C100" s="92"/>
      <c r="D100" s="92" t="s">
        <v>20</v>
      </c>
      <c r="E100" s="92"/>
      <c r="F100" s="92" t="s">
        <v>21</v>
      </c>
      <c r="G100" s="92"/>
      <c r="H100" s="93"/>
    </row>
    <row r="101" spans="1:8" ht="12.75" customHeight="1" thickBot="1">
      <c r="A101" s="91"/>
      <c r="B101" s="4" t="s">
        <v>1</v>
      </c>
      <c r="C101" s="4" t="s">
        <v>2</v>
      </c>
      <c r="D101" s="4" t="s">
        <v>1</v>
      </c>
      <c r="E101" s="4" t="s">
        <v>2</v>
      </c>
      <c r="F101" s="4" t="s">
        <v>1</v>
      </c>
      <c r="G101" s="4" t="s">
        <v>2</v>
      </c>
      <c r="H101" s="5" t="s">
        <v>3</v>
      </c>
    </row>
    <row r="102" spans="1:8" ht="12.75" customHeight="1" thickTop="1">
      <c r="A102" s="6">
        <v>1</v>
      </c>
      <c r="B102" s="84">
        <v>20</v>
      </c>
      <c r="C102" s="84">
        <v>10</v>
      </c>
      <c r="D102" s="53">
        <v>110</v>
      </c>
      <c r="E102" s="53">
        <v>90</v>
      </c>
      <c r="F102" s="14">
        <f>$B$102*D102</f>
        <v>2200</v>
      </c>
      <c r="G102" s="14">
        <f aca="true" t="shared" si="15" ref="G102:G107">$C$102*E102</f>
        <v>900</v>
      </c>
      <c r="H102" s="18">
        <f>F102+G102</f>
        <v>3100</v>
      </c>
    </row>
    <row r="103" spans="1:8" ht="12.75" customHeight="1">
      <c r="A103" s="2">
        <v>3</v>
      </c>
      <c r="B103" s="85"/>
      <c r="C103" s="85"/>
      <c r="D103" s="55">
        <v>120</v>
      </c>
      <c r="E103" s="55">
        <v>100</v>
      </c>
      <c r="F103" s="15">
        <f aca="true" t="shared" si="16" ref="F103:F113">$B$102*D103</f>
        <v>2400</v>
      </c>
      <c r="G103" s="15">
        <f t="shared" si="15"/>
        <v>1000</v>
      </c>
      <c r="H103" s="19">
        <f aca="true" t="shared" si="17" ref="H103:H113">F103+G103</f>
        <v>3400</v>
      </c>
    </row>
    <row r="104" spans="1:8" ht="12.75" customHeight="1">
      <c r="A104" s="2" t="s">
        <v>4</v>
      </c>
      <c r="B104" s="85"/>
      <c r="C104" s="85"/>
      <c r="D104" s="55">
        <v>120</v>
      </c>
      <c r="E104" s="55">
        <v>100</v>
      </c>
      <c r="F104" s="15">
        <f t="shared" si="16"/>
        <v>2400</v>
      </c>
      <c r="G104" s="15">
        <f t="shared" si="15"/>
        <v>1000</v>
      </c>
      <c r="H104" s="19">
        <f t="shared" si="17"/>
        <v>3400</v>
      </c>
    </row>
    <row r="105" spans="1:8" ht="12.75" customHeight="1">
      <c r="A105" s="2">
        <v>8</v>
      </c>
      <c r="B105" s="85"/>
      <c r="C105" s="85"/>
      <c r="D105" s="55">
        <v>75</v>
      </c>
      <c r="E105" s="55">
        <v>70</v>
      </c>
      <c r="F105" s="15">
        <f t="shared" si="16"/>
        <v>1500</v>
      </c>
      <c r="G105" s="15">
        <f t="shared" si="15"/>
        <v>700</v>
      </c>
      <c r="H105" s="19">
        <f t="shared" si="17"/>
        <v>2200</v>
      </c>
    </row>
    <row r="106" spans="1:8" ht="12.75" customHeight="1">
      <c r="A106" s="2">
        <v>9</v>
      </c>
      <c r="B106" s="85"/>
      <c r="C106" s="85"/>
      <c r="D106" s="55">
        <v>40</v>
      </c>
      <c r="E106" s="55">
        <v>40</v>
      </c>
      <c r="F106" s="15">
        <f>$B$102*D106</f>
        <v>800</v>
      </c>
      <c r="G106" s="15">
        <f t="shared" si="15"/>
        <v>400</v>
      </c>
      <c r="H106" s="19">
        <f>F106+G106</f>
        <v>1200</v>
      </c>
    </row>
    <row r="107" spans="1:8" ht="12.75" customHeight="1">
      <c r="A107" s="2">
        <v>10</v>
      </c>
      <c r="B107" s="85"/>
      <c r="C107" s="85"/>
      <c r="D107" s="55">
        <v>100</v>
      </c>
      <c r="E107" s="55">
        <v>0</v>
      </c>
      <c r="F107" s="15">
        <f t="shared" si="16"/>
        <v>2000</v>
      </c>
      <c r="G107" s="15">
        <f t="shared" si="15"/>
        <v>0</v>
      </c>
      <c r="H107" s="19">
        <f t="shared" si="17"/>
        <v>2000</v>
      </c>
    </row>
    <row r="108" spans="1:8" ht="12.75" customHeight="1">
      <c r="A108" s="2">
        <v>13</v>
      </c>
      <c r="B108" s="85"/>
      <c r="C108" s="85"/>
      <c r="D108" s="55">
        <v>0</v>
      </c>
      <c r="E108" s="55" t="s">
        <v>22</v>
      </c>
      <c r="F108" s="15">
        <f t="shared" si="16"/>
        <v>0</v>
      </c>
      <c r="G108" s="15">
        <v>28</v>
      </c>
      <c r="H108" s="19">
        <f t="shared" si="17"/>
        <v>28</v>
      </c>
    </row>
    <row r="109" spans="1:8" ht="12.75" customHeight="1">
      <c r="A109" s="2">
        <v>14</v>
      </c>
      <c r="B109" s="85"/>
      <c r="C109" s="85"/>
      <c r="D109" s="55">
        <v>0</v>
      </c>
      <c r="E109" s="55" t="s">
        <v>23</v>
      </c>
      <c r="F109" s="15">
        <f t="shared" si="16"/>
        <v>0</v>
      </c>
      <c r="G109" s="15">
        <v>16</v>
      </c>
      <c r="H109" s="19">
        <f t="shared" si="17"/>
        <v>16</v>
      </c>
    </row>
    <row r="110" spans="1:8" ht="12.75" customHeight="1">
      <c r="A110" s="2">
        <v>15</v>
      </c>
      <c r="B110" s="85"/>
      <c r="C110" s="85"/>
      <c r="D110" s="55">
        <v>120</v>
      </c>
      <c r="E110" s="55">
        <v>95</v>
      </c>
      <c r="F110" s="15">
        <f t="shared" si="16"/>
        <v>2400</v>
      </c>
      <c r="G110" s="15">
        <f>$C$102*E110</f>
        <v>950</v>
      </c>
      <c r="H110" s="19">
        <f t="shared" si="17"/>
        <v>3350</v>
      </c>
    </row>
    <row r="111" spans="1:8" ht="12.75" customHeight="1">
      <c r="A111" s="2">
        <v>16</v>
      </c>
      <c r="B111" s="85"/>
      <c r="C111" s="85"/>
      <c r="D111" s="55">
        <v>110</v>
      </c>
      <c r="E111" s="55">
        <v>80</v>
      </c>
      <c r="F111" s="15">
        <f t="shared" si="16"/>
        <v>2200</v>
      </c>
      <c r="G111" s="15">
        <f>$C$102*E111</f>
        <v>800</v>
      </c>
      <c r="H111" s="19">
        <f t="shared" si="17"/>
        <v>3000</v>
      </c>
    </row>
    <row r="112" spans="1:10" ht="12.75" customHeight="1">
      <c r="A112" s="2">
        <v>17</v>
      </c>
      <c r="B112" s="85"/>
      <c r="C112" s="85"/>
      <c r="D112" s="55">
        <v>120</v>
      </c>
      <c r="E112" s="55">
        <v>90</v>
      </c>
      <c r="F112" s="15">
        <f t="shared" si="16"/>
        <v>2400</v>
      </c>
      <c r="G112" s="15">
        <f>$C$102*E112</f>
        <v>900</v>
      </c>
      <c r="H112" s="19">
        <f t="shared" si="17"/>
        <v>3300</v>
      </c>
      <c r="J112" s="45"/>
    </row>
    <row r="113" spans="1:8" ht="12.75" customHeight="1">
      <c r="A113" s="34">
        <v>18</v>
      </c>
      <c r="B113" s="85"/>
      <c r="C113" s="85"/>
      <c r="D113" s="57">
        <v>55</v>
      </c>
      <c r="E113" s="57" t="s">
        <v>34</v>
      </c>
      <c r="F113" s="47">
        <f t="shared" si="16"/>
        <v>1100</v>
      </c>
      <c r="G113" s="47">
        <v>120</v>
      </c>
      <c r="H113" s="48">
        <f t="shared" si="17"/>
        <v>1220</v>
      </c>
    </row>
    <row r="114" spans="1:8" ht="12.75" customHeight="1" thickBot="1">
      <c r="A114" s="3">
        <v>22</v>
      </c>
      <c r="B114" s="86"/>
      <c r="C114" s="86"/>
      <c r="D114" s="59">
        <v>72</v>
      </c>
      <c r="E114" s="59">
        <v>68</v>
      </c>
      <c r="F114" s="16">
        <f>$B$102*D114</f>
        <v>1440</v>
      </c>
      <c r="G114" s="16">
        <f>$C$102*E114</f>
        <v>680</v>
      </c>
      <c r="H114" s="20">
        <f>F114+G114</f>
        <v>2120</v>
      </c>
    </row>
    <row r="115" spans="1:8" ht="12.75" customHeight="1" thickBot="1" thickTop="1">
      <c r="A115" s="74" t="s">
        <v>31</v>
      </c>
      <c r="B115" s="75"/>
      <c r="C115" s="75"/>
      <c r="D115" s="75"/>
      <c r="E115" s="75"/>
      <c r="F115" s="75"/>
      <c r="G115" s="75"/>
      <c r="H115" s="21">
        <f>SUM(H102:H114)</f>
        <v>28334</v>
      </c>
    </row>
    <row r="116" ht="13.5" customHeight="1" thickTop="1"/>
    <row r="117" ht="12.75" customHeight="1"/>
    <row r="118" spans="1:8" ht="12.75">
      <c r="A118" s="77" t="s">
        <v>51</v>
      </c>
      <c r="B118" s="73"/>
      <c r="C118" s="73"/>
      <c r="D118" s="73"/>
      <c r="E118" s="73"/>
      <c r="F118" s="73"/>
      <c r="G118" s="73"/>
      <c r="H118" s="68"/>
    </row>
    <row r="119" spans="1:8" ht="5.25" customHeight="1" thickBot="1">
      <c r="A119" s="7"/>
      <c r="B119" s="7"/>
      <c r="C119" s="7"/>
      <c r="D119" s="7"/>
      <c r="E119" s="7"/>
      <c r="F119" s="7"/>
      <c r="G119" s="7"/>
      <c r="H119" s="7"/>
    </row>
    <row r="120" spans="1:8" ht="25.5" customHeight="1" thickTop="1">
      <c r="A120" s="90" t="s">
        <v>0</v>
      </c>
      <c r="B120" s="92" t="s">
        <v>5</v>
      </c>
      <c r="C120" s="92"/>
      <c r="D120" s="92" t="s">
        <v>20</v>
      </c>
      <c r="E120" s="92"/>
      <c r="F120" s="92" t="s">
        <v>21</v>
      </c>
      <c r="G120" s="92"/>
      <c r="H120" s="93"/>
    </row>
    <row r="121" spans="1:8" ht="12.75" customHeight="1" thickBot="1">
      <c r="A121" s="91"/>
      <c r="B121" s="4" t="s">
        <v>1</v>
      </c>
      <c r="C121" s="4" t="s">
        <v>2</v>
      </c>
      <c r="D121" s="4" t="s">
        <v>1</v>
      </c>
      <c r="E121" s="4" t="s">
        <v>2</v>
      </c>
      <c r="F121" s="4" t="s">
        <v>1</v>
      </c>
      <c r="G121" s="4" t="s">
        <v>2</v>
      </c>
      <c r="H121" s="5" t="s">
        <v>3</v>
      </c>
    </row>
    <row r="122" spans="1:8" ht="12.75" customHeight="1" thickTop="1">
      <c r="A122" s="6">
        <v>1</v>
      </c>
      <c r="B122" s="84">
        <v>22</v>
      </c>
      <c r="C122" s="84">
        <v>9</v>
      </c>
      <c r="D122" s="53">
        <v>110</v>
      </c>
      <c r="E122" s="53">
        <v>90</v>
      </c>
      <c r="F122" s="14">
        <f>$B$122*D122</f>
        <v>2420</v>
      </c>
      <c r="G122" s="14">
        <f aca="true" t="shared" si="18" ref="G122:G127">$C$122*E122</f>
        <v>810</v>
      </c>
      <c r="H122" s="18">
        <f>F122+G122</f>
        <v>3230</v>
      </c>
    </row>
    <row r="123" spans="1:8" ht="12.75" customHeight="1">
      <c r="A123" s="2">
        <v>3</v>
      </c>
      <c r="B123" s="85"/>
      <c r="C123" s="85"/>
      <c r="D123" s="55">
        <v>120</v>
      </c>
      <c r="E123" s="55">
        <v>100</v>
      </c>
      <c r="F123" s="15">
        <f aca="true" t="shared" si="19" ref="F123:F133">$B$122*D123</f>
        <v>2640</v>
      </c>
      <c r="G123" s="15">
        <f t="shared" si="18"/>
        <v>900</v>
      </c>
      <c r="H123" s="19">
        <f aca="true" t="shared" si="20" ref="H123:H133">F123+G123</f>
        <v>3540</v>
      </c>
    </row>
    <row r="124" spans="1:8" ht="12.75" customHeight="1">
      <c r="A124" s="2" t="s">
        <v>4</v>
      </c>
      <c r="B124" s="85"/>
      <c r="C124" s="85"/>
      <c r="D124" s="55">
        <v>120</v>
      </c>
      <c r="E124" s="55">
        <v>100</v>
      </c>
      <c r="F124" s="15">
        <f t="shared" si="19"/>
        <v>2640</v>
      </c>
      <c r="G124" s="15">
        <f t="shared" si="18"/>
        <v>900</v>
      </c>
      <c r="H124" s="19">
        <f t="shared" si="20"/>
        <v>3540</v>
      </c>
    </row>
    <row r="125" spans="1:8" ht="12.75" customHeight="1">
      <c r="A125" s="2">
        <v>8</v>
      </c>
      <c r="B125" s="85"/>
      <c r="C125" s="85"/>
      <c r="D125" s="55">
        <v>75</v>
      </c>
      <c r="E125" s="55">
        <v>70</v>
      </c>
      <c r="F125" s="15">
        <f t="shared" si="19"/>
        <v>1650</v>
      </c>
      <c r="G125" s="15">
        <f t="shared" si="18"/>
        <v>630</v>
      </c>
      <c r="H125" s="19">
        <f t="shared" si="20"/>
        <v>2280</v>
      </c>
    </row>
    <row r="126" spans="1:8" ht="12.75" customHeight="1">
      <c r="A126" s="2">
        <v>9</v>
      </c>
      <c r="B126" s="85"/>
      <c r="C126" s="85"/>
      <c r="D126" s="55">
        <v>40</v>
      </c>
      <c r="E126" s="55">
        <v>40</v>
      </c>
      <c r="F126" s="15">
        <f>$B$122*D126</f>
        <v>880</v>
      </c>
      <c r="G126" s="15">
        <f t="shared" si="18"/>
        <v>360</v>
      </c>
      <c r="H126" s="19">
        <f>F126+G126</f>
        <v>1240</v>
      </c>
    </row>
    <row r="127" spans="1:8" ht="12.75" customHeight="1">
      <c r="A127" s="2">
        <v>10</v>
      </c>
      <c r="B127" s="85"/>
      <c r="C127" s="85"/>
      <c r="D127" s="55">
        <v>100</v>
      </c>
      <c r="E127" s="55">
        <v>0</v>
      </c>
      <c r="F127" s="15">
        <f t="shared" si="19"/>
        <v>2200</v>
      </c>
      <c r="G127" s="15">
        <f t="shared" si="18"/>
        <v>0</v>
      </c>
      <c r="H127" s="19">
        <f t="shared" si="20"/>
        <v>2200</v>
      </c>
    </row>
    <row r="128" spans="1:8" ht="12.75" customHeight="1">
      <c r="A128" s="2">
        <v>13</v>
      </c>
      <c r="B128" s="85"/>
      <c r="C128" s="85"/>
      <c r="D128" s="55">
        <v>0</v>
      </c>
      <c r="E128" s="55" t="s">
        <v>22</v>
      </c>
      <c r="F128" s="15">
        <f t="shared" si="19"/>
        <v>0</v>
      </c>
      <c r="G128" s="15">
        <v>28</v>
      </c>
      <c r="H128" s="19">
        <f t="shared" si="20"/>
        <v>28</v>
      </c>
    </row>
    <row r="129" spans="1:8" ht="12.75" customHeight="1">
      <c r="A129" s="2">
        <v>14</v>
      </c>
      <c r="B129" s="85"/>
      <c r="C129" s="85"/>
      <c r="D129" s="55">
        <v>0</v>
      </c>
      <c r="E129" s="55" t="s">
        <v>23</v>
      </c>
      <c r="F129" s="15">
        <f t="shared" si="19"/>
        <v>0</v>
      </c>
      <c r="G129" s="15">
        <v>16</v>
      </c>
      <c r="H129" s="19">
        <f t="shared" si="20"/>
        <v>16</v>
      </c>
    </row>
    <row r="130" spans="1:8" ht="12.75" customHeight="1">
      <c r="A130" s="2">
        <v>15</v>
      </c>
      <c r="B130" s="85"/>
      <c r="C130" s="85"/>
      <c r="D130" s="55">
        <v>120</v>
      </c>
      <c r="E130" s="55">
        <v>95</v>
      </c>
      <c r="F130" s="15">
        <f t="shared" si="19"/>
        <v>2640</v>
      </c>
      <c r="G130" s="15">
        <f>$C$122*E130</f>
        <v>855</v>
      </c>
      <c r="H130" s="19">
        <f t="shared" si="20"/>
        <v>3495</v>
      </c>
    </row>
    <row r="131" spans="1:8" ht="12.75" customHeight="1">
      <c r="A131" s="2">
        <v>16</v>
      </c>
      <c r="B131" s="85"/>
      <c r="C131" s="85"/>
      <c r="D131" s="55">
        <v>110</v>
      </c>
      <c r="E131" s="55">
        <v>80</v>
      </c>
      <c r="F131" s="15">
        <f t="shared" si="19"/>
        <v>2420</v>
      </c>
      <c r="G131" s="15">
        <f>$C$122*E131</f>
        <v>720</v>
      </c>
      <c r="H131" s="19">
        <f t="shared" si="20"/>
        <v>3140</v>
      </c>
    </row>
    <row r="132" spans="1:10" ht="12.75" customHeight="1">
      <c r="A132" s="2">
        <v>17</v>
      </c>
      <c r="B132" s="85"/>
      <c r="C132" s="85"/>
      <c r="D132" s="55">
        <v>120</v>
      </c>
      <c r="E132" s="55">
        <v>90</v>
      </c>
      <c r="F132" s="15">
        <f t="shared" si="19"/>
        <v>2640</v>
      </c>
      <c r="G132" s="15">
        <f>$C$122*E132</f>
        <v>810</v>
      </c>
      <c r="H132" s="19">
        <f t="shared" si="20"/>
        <v>3450</v>
      </c>
      <c r="J132" s="45"/>
    </row>
    <row r="133" spans="1:8" ht="12.75" customHeight="1">
      <c r="A133" s="34">
        <v>18</v>
      </c>
      <c r="B133" s="85"/>
      <c r="C133" s="85"/>
      <c r="D133" s="57">
        <v>55</v>
      </c>
      <c r="E133" s="57" t="s">
        <v>34</v>
      </c>
      <c r="F133" s="47">
        <f t="shared" si="19"/>
        <v>1210</v>
      </c>
      <c r="G133" s="47">
        <v>120</v>
      </c>
      <c r="H133" s="48">
        <f t="shared" si="20"/>
        <v>1330</v>
      </c>
    </row>
    <row r="134" spans="1:8" ht="12.75" customHeight="1" thickBot="1">
      <c r="A134" s="3">
        <v>22</v>
      </c>
      <c r="B134" s="86"/>
      <c r="C134" s="86"/>
      <c r="D134" s="59">
        <v>72</v>
      </c>
      <c r="E134" s="59">
        <v>68</v>
      </c>
      <c r="F134" s="16">
        <f>$B$122*D134</f>
        <v>1584</v>
      </c>
      <c r="G134" s="16">
        <f>$C$122*E134</f>
        <v>612</v>
      </c>
      <c r="H134" s="20">
        <f>F134+G134</f>
        <v>2196</v>
      </c>
    </row>
    <row r="135" spans="1:8" ht="12.75" customHeight="1" thickBot="1" thickTop="1">
      <c r="A135" s="74" t="s">
        <v>52</v>
      </c>
      <c r="B135" s="75"/>
      <c r="C135" s="75"/>
      <c r="D135" s="75"/>
      <c r="E135" s="75"/>
      <c r="F135" s="75"/>
      <c r="G135" s="75"/>
      <c r="H135" s="21">
        <f>SUM(H122:H134)</f>
        <v>29685</v>
      </c>
    </row>
    <row r="136" ht="13.5" thickTop="1"/>
    <row r="137" spans="1:8" ht="12.75" customHeight="1">
      <c r="A137" s="77" t="s">
        <v>53</v>
      </c>
      <c r="B137" s="73"/>
      <c r="C137" s="73"/>
      <c r="D137" s="73"/>
      <c r="E137" s="73"/>
      <c r="F137" s="73"/>
      <c r="G137" s="73"/>
      <c r="H137" s="68"/>
    </row>
    <row r="138" spans="1:8" ht="5.25" customHeight="1" thickBot="1">
      <c r="A138" s="7"/>
      <c r="B138" s="7"/>
      <c r="C138" s="7"/>
      <c r="D138" s="7"/>
      <c r="E138" s="7"/>
      <c r="F138" s="7"/>
      <c r="G138" s="7"/>
      <c r="H138" s="7"/>
    </row>
    <row r="139" spans="1:8" ht="25.5" customHeight="1" thickTop="1">
      <c r="A139" s="90" t="s">
        <v>0</v>
      </c>
      <c r="B139" s="92" t="s">
        <v>5</v>
      </c>
      <c r="C139" s="92"/>
      <c r="D139" s="92" t="s">
        <v>20</v>
      </c>
      <c r="E139" s="92"/>
      <c r="F139" s="92" t="s">
        <v>21</v>
      </c>
      <c r="G139" s="92"/>
      <c r="H139" s="93"/>
    </row>
    <row r="140" spans="1:8" ht="12.75" customHeight="1" thickBot="1">
      <c r="A140" s="91"/>
      <c r="B140" s="4" t="s">
        <v>1</v>
      </c>
      <c r="C140" s="4" t="s">
        <v>2</v>
      </c>
      <c r="D140" s="4" t="s">
        <v>1</v>
      </c>
      <c r="E140" s="4" t="s">
        <v>2</v>
      </c>
      <c r="F140" s="4" t="s">
        <v>1</v>
      </c>
      <c r="G140" s="4" t="s">
        <v>2</v>
      </c>
      <c r="H140" s="5" t="s">
        <v>3</v>
      </c>
    </row>
    <row r="141" spans="1:8" ht="12.75" customHeight="1" thickTop="1">
      <c r="A141" s="6">
        <v>1</v>
      </c>
      <c r="B141" s="84">
        <v>23</v>
      </c>
      <c r="C141" s="84">
        <v>8</v>
      </c>
      <c r="D141" s="53">
        <v>110</v>
      </c>
      <c r="E141" s="53">
        <v>90</v>
      </c>
      <c r="F141" s="14">
        <f>$B$141*D141</f>
        <v>2530</v>
      </c>
      <c r="G141" s="14">
        <f aca="true" t="shared" si="21" ref="G141:G146">$C$141*E141</f>
        <v>720</v>
      </c>
      <c r="H141" s="18">
        <f>F141+G141</f>
        <v>3250</v>
      </c>
    </row>
    <row r="142" spans="1:8" ht="12.75" customHeight="1">
      <c r="A142" s="2">
        <v>3</v>
      </c>
      <c r="B142" s="85"/>
      <c r="C142" s="85"/>
      <c r="D142" s="55">
        <v>120</v>
      </c>
      <c r="E142" s="55">
        <v>100</v>
      </c>
      <c r="F142" s="15">
        <f aca="true" t="shared" si="22" ref="F142:F152">$B$141*D142</f>
        <v>2760</v>
      </c>
      <c r="G142" s="15">
        <f t="shared" si="21"/>
        <v>800</v>
      </c>
      <c r="H142" s="19">
        <f aca="true" t="shared" si="23" ref="H142:H152">F142+G142</f>
        <v>3560</v>
      </c>
    </row>
    <row r="143" spans="1:8" ht="12.75" customHeight="1">
      <c r="A143" s="2" t="s">
        <v>4</v>
      </c>
      <c r="B143" s="85"/>
      <c r="C143" s="85"/>
      <c r="D143" s="55">
        <v>120</v>
      </c>
      <c r="E143" s="55">
        <v>100</v>
      </c>
      <c r="F143" s="15">
        <f t="shared" si="22"/>
        <v>2760</v>
      </c>
      <c r="G143" s="15">
        <f t="shared" si="21"/>
        <v>800</v>
      </c>
      <c r="H143" s="19">
        <f t="shared" si="23"/>
        <v>3560</v>
      </c>
    </row>
    <row r="144" spans="1:8" ht="12.75" customHeight="1">
      <c r="A144" s="2">
        <v>8</v>
      </c>
      <c r="B144" s="85"/>
      <c r="C144" s="85"/>
      <c r="D144" s="55">
        <v>75</v>
      </c>
      <c r="E144" s="55">
        <v>70</v>
      </c>
      <c r="F144" s="15">
        <f t="shared" si="22"/>
        <v>1725</v>
      </c>
      <c r="G144" s="15">
        <f t="shared" si="21"/>
        <v>560</v>
      </c>
      <c r="H144" s="19">
        <f t="shared" si="23"/>
        <v>2285</v>
      </c>
    </row>
    <row r="145" spans="1:8" ht="12.75" customHeight="1">
      <c r="A145" s="2">
        <v>9</v>
      </c>
      <c r="B145" s="85"/>
      <c r="C145" s="85"/>
      <c r="D145" s="55">
        <v>40</v>
      </c>
      <c r="E145" s="55">
        <v>40</v>
      </c>
      <c r="F145" s="15">
        <f>$B$141*D145</f>
        <v>920</v>
      </c>
      <c r="G145" s="15">
        <f t="shared" si="21"/>
        <v>320</v>
      </c>
      <c r="H145" s="19">
        <f>F145+G145</f>
        <v>1240</v>
      </c>
    </row>
    <row r="146" spans="1:8" ht="12.75" customHeight="1">
      <c r="A146" s="2">
        <v>10</v>
      </c>
      <c r="B146" s="85"/>
      <c r="C146" s="85"/>
      <c r="D146" s="55">
        <v>100</v>
      </c>
      <c r="E146" s="55">
        <v>0</v>
      </c>
      <c r="F146" s="15">
        <f t="shared" si="22"/>
        <v>2300</v>
      </c>
      <c r="G146" s="15">
        <f t="shared" si="21"/>
        <v>0</v>
      </c>
      <c r="H146" s="19">
        <f t="shared" si="23"/>
        <v>2300</v>
      </c>
    </row>
    <row r="147" spans="1:8" ht="12.75" customHeight="1">
      <c r="A147" s="2">
        <v>13</v>
      </c>
      <c r="B147" s="85"/>
      <c r="C147" s="85"/>
      <c r="D147" s="55">
        <v>0</v>
      </c>
      <c r="E147" s="55" t="s">
        <v>22</v>
      </c>
      <c r="F147" s="15">
        <f t="shared" si="22"/>
        <v>0</v>
      </c>
      <c r="G147" s="15">
        <v>28</v>
      </c>
      <c r="H147" s="19">
        <f t="shared" si="23"/>
        <v>28</v>
      </c>
    </row>
    <row r="148" spans="1:8" ht="12.75" customHeight="1">
      <c r="A148" s="2">
        <v>14</v>
      </c>
      <c r="B148" s="85"/>
      <c r="C148" s="85"/>
      <c r="D148" s="55">
        <v>0</v>
      </c>
      <c r="E148" s="55" t="s">
        <v>23</v>
      </c>
      <c r="F148" s="15">
        <f t="shared" si="22"/>
        <v>0</v>
      </c>
      <c r="G148" s="15">
        <v>16</v>
      </c>
      <c r="H148" s="19">
        <f t="shared" si="23"/>
        <v>16</v>
      </c>
    </row>
    <row r="149" spans="1:8" ht="12.75" customHeight="1">
      <c r="A149" s="2">
        <v>15</v>
      </c>
      <c r="B149" s="85"/>
      <c r="C149" s="85"/>
      <c r="D149" s="55">
        <v>120</v>
      </c>
      <c r="E149" s="55">
        <v>95</v>
      </c>
      <c r="F149" s="15">
        <f t="shared" si="22"/>
        <v>2760</v>
      </c>
      <c r="G149" s="15">
        <f>$C$141*E149</f>
        <v>760</v>
      </c>
      <c r="H149" s="19">
        <f t="shared" si="23"/>
        <v>3520</v>
      </c>
    </row>
    <row r="150" spans="1:10" ht="12.75" customHeight="1">
      <c r="A150" s="2">
        <v>16</v>
      </c>
      <c r="B150" s="85"/>
      <c r="C150" s="85"/>
      <c r="D150" s="55">
        <v>110</v>
      </c>
      <c r="E150" s="55">
        <v>80</v>
      </c>
      <c r="F150" s="15">
        <f t="shared" si="22"/>
        <v>2530</v>
      </c>
      <c r="G150" s="15">
        <f>$C$141*E150</f>
        <v>640</v>
      </c>
      <c r="H150" s="19">
        <f t="shared" si="23"/>
        <v>3170</v>
      </c>
      <c r="J150" s="45"/>
    </row>
    <row r="151" spans="1:8" ht="12.75" customHeight="1">
      <c r="A151" s="2">
        <v>17</v>
      </c>
      <c r="B151" s="85"/>
      <c r="C151" s="85"/>
      <c r="D151" s="55">
        <v>120</v>
      </c>
      <c r="E151" s="55">
        <v>90</v>
      </c>
      <c r="F151" s="15">
        <f t="shared" si="22"/>
        <v>2760</v>
      </c>
      <c r="G151" s="15">
        <f>$C$141*E151</f>
        <v>720</v>
      </c>
      <c r="H151" s="19">
        <f t="shared" si="23"/>
        <v>3480</v>
      </c>
    </row>
    <row r="152" spans="1:8" ht="12.75" customHeight="1">
      <c r="A152" s="34">
        <v>18</v>
      </c>
      <c r="B152" s="85"/>
      <c r="C152" s="85"/>
      <c r="D152" s="57">
        <v>55</v>
      </c>
      <c r="E152" s="57" t="s">
        <v>34</v>
      </c>
      <c r="F152" s="47">
        <f t="shared" si="22"/>
        <v>1265</v>
      </c>
      <c r="G152" s="47">
        <v>120</v>
      </c>
      <c r="H152" s="48">
        <f t="shared" si="23"/>
        <v>1385</v>
      </c>
    </row>
    <row r="153" spans="1:10" ht="12.75" customHeight="1" thickBot="1">
      <c r="A153" s="3">
        <v>22</v>
      </c>
      <c r="B153" s="86"/>
      <c r="C153" s="86"/>
      <c r="D153" s="59">
        <v>72</v>
      </c>
      <c r="E153" s="59">
        <v>68</v>
      </c>
      <c r="F153" s="16">
        <f>$B$141*D153</f>
        <v>1656</v>
      </c>
      <c r="G153" s="16">
        <f>$C$141*E153</f>
        <v>544</v>
      </c>
      <c r="H153" s="20">
        <f>F153+G153</f>
        <v>2200</v>
      </c>
      <c r="J153" s="45"/>
    </row>
    <row r="154" spans="1:8" ht="12.75" customHeight="1" thickBot="1" thickTop="1">
      <c r="A154" s="74" t="s">
        <v>32</v>
      </c>
      <c r="B154" s="75"/>
      <c r="C154" s="75"/>
      <c r="D154" s="75"/>
      <c r="E154" s="75"/>
      <c r="F154" s="75"/>
      <c r="G154" s="75"/>
      <c r="H154" s="21">
        <f>SUM(H141:H153)</f>
        <v>29994</v>
      </c>
    </row>
    <row r="155" ht="13.5" thickTop="1"/>
    <row r="156" spans="1:8" ht="12.75" customHeight="1">
      <c r="A156" s="77" t="s">
        <v>54</v>
      </c>
      <c r="B156" s="73"/>
      <c r="C156" s="73"/>
      <c r="D156" s="73"/>
      <c r="E156" s="73"/>
      <c r="F156" s="73"/>
      <c r="G156" s="73"/>
      <c r="H156" s="68"/>
    </row>
    <row r="157" spans="1:8" ht="5.25" customHeight="1" thickBot="1">
      <c r="A157" s="7"/>
      <c r="B157" s="7"/>
      <c r="C157" s="7"/>
      <c r="D157" s="7"/>
      <c r="E157" s="7"/>
      <c r="F157" s="7"/>
      <c r="G157" s="7"/>
      <c r="H157" s="7"/>
    </row>
    <row r="158" spans="1:8" ht="25.5" customHeight="1" thickTop="1">
      <c r="A158" s="90" t="s">
        <v>0</v>
      </c>
      <c r="B158" s="92" t="s">
        <v>5</v>
      </c>
      <c r="C158" s="92"/>
      <c r="D158" s="92" t="s">
        <v>20</v>
      </c>
      <c r="E158" s="92"/>
      <c r="F158" s="92" t="s">
        <v>21</v>
      </c>
      <c r="G158" s="92"/>
      <c r="H158" s="93"/>
    </row>
    <row r="159" spans="1:8" ht="12.75" customHeight="1" thickBot="1">
      <c r="A159" s="91"/>
      <c r="B159" s="4" t="s">
        <v>1</v>
      </c>
      <c r="C159" s="4" t="s">
        <v>2</v>
      </c>
      <c r="D159" s="4" t="s">
        <v>1</v>
      </c>
      <c r="E159" s="4" t="s">
        <v>2</v>
      </c>
      <c r="F159" s="4" t="s">
        <v>1</v>
      </c>
      <c r="G159" s="4" t="s">
        <v>2</v>
      </c>
      <c r="H159" s="5" t="s">
        <v>3</v>
      </c>
    </row>
    <row r="160" spans="1:8" ht="12.75" customHeight="1" thickTop="1">
      <c r="A160" s="6">
        <v>1</v>
      </c>
      <c r="B160" s="84">
        <v>20</v>
      </c>
      <c r="C160" s="84">
        <v>10</v>
      </c>
      <c r="D160" s="53">
        <v>110</v>
      </c>
      <c r="E160" s="53">
        <v>90</v>
      </c>
      <c r="F160" s="14">
        <f>$B$160*D160</f>
        <v>2200</v>
      </c>
      <c r="G160" s="14">
        <f aca="true" t="shared" si="24" ref="G160:G165">$C$160*E160</f>
        <v>900</v>
      </c>
      <c r="H160" s="18">
        <f>F160+G160</f>
        <v>3100</v>
      </c>
    </row>
    <row r="161" spans="1:8" ht="12.75" customHeight="1">
      <c r="A161" s="2">
        <v>3</v>
      </c>
      <c r="B161" s="85"/>
      <c r="C161" s="85"/>
      <c r="D161" s="55">
        <v>120</v>
      </c>
      <c r="E161" s="55">
        <v>100</v>
      </c>
      <c r="F161" s="15">
        <f aca="true" t="shared" si="25" ref="F161:F171">$B$160*D161</f>
        <v>2400</v>
      </c>
      <c r="G161" s="15">
        <f t="shared" si="24"/>
        <v>1000</v>
      </c>
      <c r="H161" s="19">
        <f aca="true" t="shared" si="26" ref="H161:H171">F161+G161</f>
        <v>3400</v>
      </c>
    </row>
    <row r="162" spans="1:8" ht="12.75" customHeight="1">
      <c r="A162" s="2" t="s">
        <v>4</v>
      </c>
      <c r="B162" s="85"/>
      <c r="C162" s="85"/>
      <c r="D162" s="55">
        <v>120</v>
      </c>
      <c r="E162" s="55">
        <v>100</v>
      </c>
      <c r="F162" s="15">
        <f t="shared" si="25"/>
        <v>2400</v>
      </c>
      <c r="G162" s="15">
        <f t="shared" si="24"/>
        <v>1000</v>
      </c>
      <c r="H162" s="19">
        <f t="shared" si="26"/>
        <v>3400</v>
      </c>
    </row>
    <row r="163" spans="1:8" ht="12.75" customHeight="1">
      <c r="A163" s="2">
        <v>8</v>
      </c>
      <c r="B163" s="85"/>
      <c r="C163" s="85"/>
      <c r="D163" s="55">
        <v>75</v>
      </c>
      <c r="E163" s="55">
        <v>70</v>
      </c>
      <c r="F163" s="15">
        <f t="shared" si="25"/>
        <v>1500</v>
      </c>
      <c r="G163" s="15">
        <f t="shared" si="24"/>
        <v>700</v>
      </c>
      <c r="H163" s="19">
        <f t="shared" si="26"/>
        <v>2200</v>
      </c>
    </row>
    <row r="164" spans="1:8" ht="12.75" customHeight="1">
      <c r="A164" s="2">
        <v>9</v>
      </c>
      <c r="B164" s="85"/>
      <c r="C164" s="85"/>
      <c r="D164" s="55">
        <v>40</v>
      </c>
      <c r="E164" s="55">
        <v>40</v>
      </c>
      <c r="F164" s="15">
        <f t="shared" si="25"/>
        <v>800</v>
      </c>
      <c r="G164" s="15">
        <f t="shared" si="24"/>
        <v>400</v>
      </c>
      <c r="H164" s="19">
        <f t="shared" si="26"/>
        <v>1200</v>
      </c>
    </row>
    <row r="165" spans="1:8" ht="12.75" customHeight="1">
      <c r="A165" s="2">
        <v>10</v>
      </c>
      <c r="B165" s="85"/>
      <c r="C165" s="85"/>
      <c r="D165" s="55">
        <v>100</v>
      </c>
      <c r="E165" s="55">
        <v>0</v>
      </c>
      <c r="F165" s="15">
        <f t="shared" si="25"/>
        <v>2000</v>
      </c>
      <c r="G165" s="15">
        <f t="shared" si="24"/>
        <v>0</v>
      </c>
      <c r="H165" s="19">
        <f t="shared" si="26"/>
        <v>2000</v>
      </c>
    </row>
    <row r="166" spans="1:8" ht="12.75" customHeight="1">
      <c r="A166" s="2">
        <v>13</v>
      </c>
      <c r="B166" s="85"/>
      <c r="C166" s="85"/>
      <c r="D166" s="55">
        <v>0</v>
      </c>
      <c r="E166" s="55" t="s">
        <v>22</v>
      </c>
      <c r="F166" s="15">
        <f t="shared" si="25"/>
        <v>0</v>
      </c>
      <c r="G166" s="15">
        <v>35</v>
      </c>
      <c r="H166" s="19">
        <f t="shared" si="26"/>
        <v>35</v>
      </c>
    </row>
    <row r="167" spans="1:8" ht="12.75" customHeight="1">
      <c r="A167" s="2">
        <v>14</v>
      </c>
      <c r="B167" s="85"/>
      <c r="C167" s="85"/>
      <c r="D167" s="55">
        <v>0</v>
      </c>
      <c r="E167" s="55" t="s">
        <v>23</v>
      </c>
      <c r="F167" s="15">
        <f t="shared" si="25"/>
        <v>0</v>
      </c>
      <c r="G167" s="15">
        <v>20</v>
      </c>
      <c r="H167" s="19">
        <f t="shared" si="26"/>
        <v>20</v>
      </c>
    </row>
    <row r="168" spans="1:8" ht="12.75" customHeight="1">
      <c r="A168" s="2">
        <v>15</v>
      </c>
      <c r="B168" s="85"/>
      <c r="C168" s="85"/>
      <c r="D168" s="55">
        <v>120</v>
      </c>
      <c r="E168" s="55">
        <v>95</v>
      </c>
      <c r="F168" s="15">
        <f t="shared" si="25"/>
        <v>2400</v>
      </c>
      <c r="G168" s="15">
        <f>$C$160*E168</f>
        <v>950</v>
      </c>
      <c r="H168" s="19">
        <f t="shared" si="26"/>
        <v>3350</v>
      </c>
    </row>
    <row r="169" spans="1:10" ht="12.75" customHeight="1">
      <c r="A169" s="2">
        <v>16</v>
      </c>
      <c r="B169" s="85"/>
      <c r="C169" s="85"/>
      <c r="D169" s="55">
        <v>110</v>
      </c>
      <c r="E169" s="55">
        <v>80</v>
      </c>
      <c r="F169" s="15">
        <f t="shared" si="25"/>
        <v>2200</v>
      </c>
      <c r="G169" s="15">
        <f>$C$160*E169</f>
        <v>800</v>
      </c>
      <c r="H169" s="19">
        <f t="shared" si="26"/>
        <v>3000</v>
      </c>
      <c r="J169" s="45"/>
    </row>
    <row r="170" spans="1:8" ht="12.75" customHeight="1">
      <c r="A170" s="2">
        <v>17</v>
      </c>
      <c r="B170" s="85"/>
      <c r="C170" s="85"/>
      <c r="D170" s="55">
        <v>120</v>
      </c>
      <c r="E170" s="55">
        <v>90</v>
      </c>
      <c r="F170" s="15">
        <f t="shared" si="25"/>
        <v>2400</v>
      </c>
      <c r="G170" s="15">
        <f>$C$160*E170</f>
        <v>900</v>
      </c>
      <c r="H170" s="19">
        <f t="shared" si="26"/>
        <v>3300</v>
      </c>
    </row>
    <row r="171" spans="1:8" ht="12.75" customHeight="1">
      <c r="A171" s="34">
        <v>18</v>
      </c>
      <c r="B171" s="85"/>
      <c r="C171" s="85"/>
      <c r="D171" s="57">
        <v>55</v>
      </c>
      <c r="E171" s="57" t="s">
        <v>34</v>
      </c>
      <c r="F171" s="47">
        <f t="shared" si="25"/>
        <v>1100</v>
      </c>
      <c r="G171" s="47">
        <v>150</v>
      </c>
      <c r="H171" s="48">
        <f t="shared" si="26"/>
        <v>1250</v>
      </c>
    </row>
    <row r="172" spans="1:8" ht="12.75" customHeight="1" thickBot="1">
      <c r="A172" s="3">
        <v>22</v>
      </c>
      <c r="B172" s="86"/>
      <c r="C172" s="86"/>
      <c r="D172" s="59">
        <v>72</v>
      </c>
      <c r="E172" s="59">
        <v>68</v>
      </c>
      <c r="F172" s="16">
        <f>$B$160*D172</f>
        <v>1440</v>
      </c>
      <c r="G172" s="16">
        <f>$C$160*E172</f>
        <v>680</v>
      </c>
      <c r="H172" s="20">
        <f>F172+G172</f>
        <v>2120</v>
      </c>
    </row>
    <row r="173" spans="1:8" ht="12.75" customHeight="1" thickBot="1" thickTop="1">
      <c r="A173" s="74" t="s">
        <v>55</v>
      </c>
      <c r="B173" s="75"/>
      <c r="C173" s="75"/>
      <c r="D173" s="75"/>
      <c r="E173" s="75"/>
      <c r="F173" s="75"/>
      <c r="G173" s="75"/>
      <c r="H173" s="21">
        <f>SUM(H160:H172)</f>
        <v>28375</v>
      </c>
    </row>
    <row r="174" ht="12.75" customHeight="1" thickTop="1"/>
    <row r="175" ht="12.75" customHeight="1"/>
    <row r="176" ht="12.75" customHeight="1"/>
    <row r="177" ht="12.75" customHeight="1"/>
    <row r="178" ht="12.75" customHeight="1"/>
    <row r="179" spans="1:8" ht="12.75" customHeight="1">
      <c r="A179" s="77" t="s">
        <v>56</v>
      </c>
      <c r="B179" s="73"/>
      <c r="C179" s="73"/>
      <c r="D179" s="73"/>
      <c r="E179" s="73"/>
      <c r="F179" s="73"/>
      <c r="G179" s="73"/>
      <c r="H179" s="68"/>
    </row>
    <row r="180" spans="1:8" ht="5.25" customHeight="1" thickBot="1">
      <c r="A180" s="7"/>
      <c r="B180" s="7"/>
      <c r="C180" s="7"/>
      <c r="D180" s="7"/>
      <c r="E180" s="7"/>
      <c r="F180" s="7"/>
      <c r="G180" s="7"/>
      <c r="H180" s="7"/>
    </row>
    <row r="181" spans="1:8" ht="25.5" customHeight="1" thickTop="1">
      <c r="A181" s="90" t="s">
        <v>0</v>
      </c>
      <c r="B181" s="92" t="s">
        <v>5</v>
      </c>
      <c r="C181" s="92"/>
      <c r="D181" s="92" t="s">
        <v>20</v>
      </c>
      <c r="E181" s="92"/>
      <c r="F181" s="92" t="s">
        <v>21</v>
      </c>
      <c r="G181" s="92"/>
      <c r="H181" s="93"/>
    </row>
    <row r="182" spans="1:8" ht="12.75" customHeight="1" thickBot="1">
      <c r="A182" s="91"/>
      <c r="B182" s="4" t="s">
        <v>1</v>
      </c>
      <c r="C182" s="4" t="s">
        <v>2</v>
      </c>
      <c r="D182" s="4" t="s">
        <v>1</v>
      </c>
      <c r="E182" s="4" t="s">
        <v>2</v>
      </c>
      <c r="F182" s="4" t="s">
        <v>1</v>
      </c>
      <c r="G182" s="4" t="s">
        <v>2</v>
      </c>
      <c r="H182" s="5" t="s">
        <v>3</v>
      </c>
    </row>
    <row r="183" spans="1:8" ht="12.75" customHeight="1" thickTop="1">
      <c r="A183" s="6">
        <v>1</v>
      </c>
      <c r="B183" s="84">
        <v>23</v>
      </c>
      <c r="C183" s="84">
        <v>8</v>
      </c>
      <c r="D183" s="53">
        <v>110</v>
      </c>
      <c r="E183" s="53">
        <v>90</v>
      </c>
      <c r="F183" s="14">
        <f>$B$183*D183</f>
        <v>2530</v>
      </c>
      <c r="G183" s="14">
        <f aca="true" t="shared" si="27" ref="G183:G188">$C$183*E183</f>
        <v>720</v>
      </c>
      <c r="H183" s="18">
        <f>F183+G183</f>
        <v>3250</v>
      </c>
    </row>
    <row r="184" spans="1:8" ht="12.75" customHeight="1">
      <c r="A184" s="2">
        <v>3</v>
      </c>
      <c r="B184" s="85"/>
      <c r="C184" s="85"/>
      <c r="D184" s="55">
        <v>120</v>
      </c>
      <c r="E184" s="55">
        <v>100</v>
      </c>
      <c r="F184" s="15">
        <f aca="true" t="shared" si="28" ref="F184:F194">$B$183*D184</f>
        <v>2760</v>
      </c>
      <c r="G184" s="15">
        <f t="shared" si="27"/>
        <v>800</v>
      </c>
      <c r="H184" s="19">
        <f aca="true" t="shared" si="29" ref="H184:H194">F184+G184</f>
        <v>3560</v>
      </c>
    </row>
    <row r="185" spans="1:8" ht="12.75" customHeight="1">
      <c r="A185" s="2" t="s">
        <v>4</v>
      </c>
      <c r="B185" s="85"/>
      <c r="C185" s="85"/>
      <c r="D185" s="55">
        <v>120</v>
      </c>
      <c r="E185" s="55">
        <v>100</v>
      </c>
      <c r="F185" s="15">
        <f t="shared" si="28"/>
        <v>2760</v>
      </c>
      <c r="G185" s="15">
        <f t="shared" si="27"/>
        <v>800</v>
      </c>
      <c r="H185" s="19">
        <f t="shared" si="29"/>
        <v>3560</v>
      </c>
    </row>
    <row r="186" spans="1:8" ht="12.75" customHeight="1">
      <c r="A186" s="2">
        <v>8</v>
      </c>
      <c r="B186" s="85"/>
      <c r="C186" s="85"/>
      <c r="D186" s="55">
        <v>75</v>
      </c>
      <c r="E186" s="55">
        <v>70</v>
      </c>
      <c r="F186" s="15">
        <f t="shared" si="28"/>
        <v>1725</v>
      </c>
      <c r="G186" s="15">
        <f t="shared" si="27"/>
        <v>560</v>
      </c>
      <c r="H186" s="19">
        <f t="shared" si="29"/>
        <v>2285</v>
      </c>
    </row>
    <row r="187" spans="1:8" ht="12.75" customHeight="1">
      <c r="A187" s="2">
        <v>9</v>
      </c>
      <c r="B187" s="85"/>
      <c r="C187" s="85"/>
      <c r="D187" s="55">
        <v>40</v>
      </c>
      <c r="E187" s="55">
        <v>40</v>
      </c>
      <c r="F187" s="15">
        <f t="shared" si="28"/>
        <v>920</v>
      </c>
      <c r="G187" s="15">
        <f t="shared" si="27"/>
        <v>320</v>
      </c>
      <c r="H187" s="19">
        <f t="shared" si="29"/>
        <v>1240</v>
      </c>
    </row>
    <row r="188" spans="1:8" ht="12.75" customHeight="1">
      <c r="A188" s="2">
        <v>10</v>
      </c>
      <c r="B188" s="85"/>
      <c r="C188" s="85"/>
      <c r="D188" s="55">
        <v>100</v>
      </c>
      <c r="E188" s="55">
        <v>0</v>
      </c>
      <c r="F188" s="15">
        <f t="shared" si="28"/>
        <v>2300</v>
      </c>
      <c r="G188" s="15">
        <f t="shared" si="27"/>
        <v>0</v>
      </c>
      <c r="H188" s="19">
        <f t="shared" si="29"/>
        <v>2300</v>
      </c>
    </row>
    <row r="189" spans="1:8" ht="12.75" customHeight="1">
      <c r="A189" s="2">
        <v>13</v>
      </c>
      <c r="B189" s="85"/>
      <c r="C189" s="85"/>
      <c r="D189" s="55">
        <v>0</v>
      </c>
      <c r="E189" s="55" t="s">
        <v>22</v>
      </c>
      <c r="F189" s="15">
        <f t="shared" si="28"/>
        <v>0</v>
      </c>
      <c r="G189" s="15">
        <v>28</v>
      </c>
      <c r="H189" s="19">
        <f t="shared" si="29"/>
        <v>28</v>
      </c>
    </row>
    <row r="190" spans="1:8" ht="12.75" customHeight="1">
      <c r="A190" s="2">
        <v>14</v>
      </c>
      <c r="B190" s="85"/>
      <c r="C190" s="85"/>
      <c r="D190" s="55">
        <v>0</v>
      </c>
      <c r="E190" s="55" t="s">
        <v>23</v>
      </c>
      <c r="F190" s="15">
        <f t="shared" si="28"/>
        <v>0</v>
      </c>
      <c r="G190" s="15">
        <v>16</v>
      </c>
      <c r="H190" s="19">
        <f t="shared" si="29"/>
        <v>16</v>
      </c>
    </row>
    <row r="191" spans="1:8" ht="12.75" customHeight="1">
      <c r="A191" s="2">
        <v>15</v>
      </c>
      <c r="B191" s="85"/>
      <c r="C191" s="85"/>
      <c r="D191" s="55">
        <v>120</v>
      </c>
      <c r="E191" s="55">
        <v>95</v>
      </c>
      <c r="F191" s="15">
        <f t="shared" si="28"/>
        <v>2760</v>
      </c>
      <c r="G191" s="15">
        <f>$C$183*E191</f>
        <v>760</v>
      </c>
      <c r="H191" s="19">
        <f t="shared" si="29"/>
        <v>3520</v>
      </c>
    </row>
    <row r="192" spans="1:8" ht="12.75" customHeight="1">
      <c r="A192" s="2">
        <v>16</v>
      </c>
      <c r="B192" s="85"/>
      <c r="C192" s="85"/>
      <c r="D192" s="55">
        <v>110</v>
      </c>
      <c r="E192" s="55">
        <v>80</v>
      </c>
      <c r="F192" s="15">
        <f t="shared" si="28"/>
        <v>2530</v>
      </c>
      <c r="G192" s="15">
        <f>$C$183*E192</f>
        <v>640</v>
      </c>
      <c r="H192" s="19">
        <f t="shared" si="29"/>
        <v>3170</v>
      </c>
    </row>
    <row r="193" spans="1:10" ht="12.75" customHeight="1">
      <c r="A193" s="2">
        <v>17</v>
      </c>
      <c r="B193" s="85"/>
      <c r="C193" s="85"/>
      <c r="D193" s="55">
        <v>120</v>
      </c>
      <c r="E193" s="55">
        <v>90</v>
      </c>
      <c r="F193" s="15">
        <f t="shared" si="28"/>
        <v>2760</v>
      </c>
      <c r="G193" s="15">
        <f>$C$183*E193</f>
        <v>720</v>
      </c>
      <c r="H193" s="19">
        <f t="shared" si="29"/>
        <v>3480</v>
      </c>
      <c r="J193" s="45"/>
    </row>
    <row r="194" spans="1:10" ht="12.75" customHeight="1">
      <c r="A194" s="34">
        <v>18</v>
      </c>
      <c r="B194" s="85"/>
      <c r="C194" s="85"/>
      <c r="D194" s="57">
        <v>55</v>
      </c>
      <c r="E194" s="57" t="s">
        <v>34</v>
      </c>
      <c r="F194" s="47">
        <f t="shared" si="28"/>
        <v>1265</v>
      </c>
      <c r="G194" s="47">
        <v>120</v>
      </c>
      <c r="H194" s="48">
        <f t="shared" si="29"/>
        <v>1385</v>
      </c>
      <c r="J194" s="45"/>
    </row>
    <row r="195" spans="1:8" ht="12.75" customHeight="1" thickBot="1">
      <c r="A195" s="3">
        <v>22</v>
      </c>
      <c r="B195" s="86"/>
      <c r="C195" s="86"/>
      <c r="D195" s="59">
        <v>72</v>
      </c>
      <c r="E195" s="59">
        <v>68</v>
      </c>
      <c r="F195" s="16">
        <f>$B$183*D195</f>
        <v>1656</v>
      </c>
      <c r="G195" s="16">
        <f>$C$183*E195</f>
        <v>544</v>
      </c>
      <c r="H195" s="20">
        <f>F195+G195</f>
        <v>2200</v>
      </c>
    </row>
    <row r="196" spans="1:8" ht="12.75" customHeight="1" thickBot="1" thickTop="1">
      <c r="A196" s="74" t="s">
        <v>57</v>
      </c>
      <c r="B196" s="75"/>
      <c r="C196" s="75"/>
      <c r="D196" s="75"/>
      <c r="E196" s="75"/>
      <c r="F196" s="75"/>
      <c r="G196" s="75"/>
      <c r="H196" s="21">
        <f>SUM(H183:H195)</f>
        <v>29994</v>
      </c>
    </row>
    <row r="197" ht="12.75" customHeight="1" thickTop="1"/>
    <row r="198" spans="1:8" ht="12.75" customHeight="1">
      <c r="A198" s="77" t="s">
        <v>58</v>
      </c>
      <c r="B198" s="73"/>
      <c r="C198" s="73"/>
      <c r="D198" s="73"/>
      <c r="E198" s="73"/>
      <c r="F198" s="73"/>
      <c r="G198" s="73"/>
      <c r="H198" s="68"/>
    </row>
    <row r="199" spans="1:8" ht="5.25" customHeight="1" thickBot="1">
      <c r="A199" s="7"/>
      <c r="B199" s="7"/>
      <c r="C199" s="7"/>
      <c r="D199" s="7"/>
      <c r="E199" s="7"/>
      <c r="F199" s="7"/>
      <c r="G199" s="7"/>
      <c r="H199" s="7"/>
    </row>
    <row r="200" spans="1:8" ht="25.5" customHeight="1" thickTop="1">
      <c r="A200" s="90" t="s">
        <v>0</v>
      </c>
      <c r="B200" s="92" t="s">
        <v>5</v>
      </c>
      <c r="C200" s="92"/>
      <c r="D200" s="92" t="s">
        <v>20</v>
      </c>
      <c r="E200" s="92"/>
      <c r="F200" s="92" t="s">
        <v>21</v>
      </c>
      <c r="G200" s="92"/>
      <c r="H200" s="93"/>
    </row>
    <row r="201" spans="1:8" ht="12.75" customHeight="1" thickBot="1">
      <c r="A201" s="91"/>
      <c r="B201" s="4" t="s">
        <v>1</v>
      </c>
      <c r="C201" s="4" t="s">
        <v>2</v>
      </c>
      <c r="D201" s="4" t="s">
        <v>1</v>
      </c>
      <c r="E201" s="4" t="s">
        <v>2</v>
      </c>
      <c r="F201" s="4" t="s">
        <v>1</v>
      </c>
      <c r="G201" s="4" t="s">
        <v>2</v>
      </c>
      <c r="H201" s="5" t="s">
        <v>3</v>
      </c>
    </row>
    <row r="202" spans="1:8" ht="12.75" customHeight="1" thickTop="1">
      <c r="A202" s="6">
        <v>1</v>
      </c>
      <c r="B202" s="84">
        <v>21</v>
      </c>
      <c r="C202" s="84">
        <v>9</v>
      </c>
      <c r="D202" s="53">
        <v>110</v>
      </c>
      <c r="E202" s="53">
        <v>90</v>
      </c>
      <c r="F202" s="14">
        <f>$B$202*D202</f>
        <v>2310</v>
      </c>
      <c r="G202" s="14">
        <f aca="true" t="shared" si="30" ref="G202:G207">$C$202*E202</f>
        <v>810</v>
      </c>
      <c r="H202" s="18">
        <f>F202+G202</f>
        <v>3120</v>
      </c>
    </row>
    <row r="203" spans="1:8" ht="12.75" customHeight="1">
      <c r="A203" s="2">
        <v>3</v>
      </c>
      <c r="B203" s="85"/>
      <c r="C203" s="85"/>
      <c r="D203" s="55">
        <v>120</v>
      </c>
      <c r="E203" s="55">
        <v>100</v>
      </c>
      <c r="F203" s="15">
        <f aca="true" t="shared" si="31" ref="F203:F213">$B$202*D203</f>
        <v>2520</v>
      </c>
      <c r="G203" s="15">
        <f t="shared" si="30"/>
        <v>900</v>
      </c>
      <c r="H203" s="19">
        <f aca="true" t="shared" si="32" ref="H203:H213">F203+G203</f>
        <v>3420</v>
      </c>
    </row>
    <row r="204" spans="1:8" ht="12.75" customHeight="1">
      <c r="A204" s="2" t="s">
        <v>4</v>
      </c>
      <c r="B204" s="85"/>
      <c r="C204" s="85"/>
      <c r="D204" s="55">
        <v>120</v>
      </c>
      <c r="E204" s="55">
        <v>100</v>
      </c>
      <c r="F204" s="15">
        <f t="shared" si="31"/>
        <v>2520</v>
      </c>
      <c r="G204" s="15">
        <f t="shared" si="30"/>
        <v>900</v>
      </c>
      <c r="H204" s="19">
        <f t="shared" si="32"/>
        <v>3420</v>
      </c>
    </row>
    <row r="205" spans="1:8" ht="12.75" customHeight="1">
      <c r="A205" s="2">
        <v>8</v>
      </c>
      <c r="B205" s="85"/>
      <c r="C205" s="85"/>
      <c r="D205" s="55">
        <v>75</v>
      </c>
      <c r="E205" s="55">
        <v>70</v>
      </c>
      <c r="F205" s="15">
        <f t="shared" si="31"/>
        <v>1575</v>
      </c>
      <c r="G205" s="15">
        <f t="shared" si="30"/>
        <v>630</v>
      </c>
      <c r="H205" s="19">
        <f t="shared" si="32"/>
        <v>2205</v>
      </c>
    </row>
    <row r="206" spans="1:8" ht="12.75" customHeight="1">
      <c r="A206" s="2">
        <v>9</v>
      </c>
      <c r="B206" s="85"/>
      <c r="C206" s="85"/>
      <c r="D206" s="55">
        <v>40</v>
      </c>
      <c r="E206" s="55">
        <v>40</v>
      </c>
      <c r="F206" s="15">
        <f t="shared" si="31"/>
        <v>840</v>
      </c>
      <c r="G206" s="15">
        <f t="shared" si="30"/>
        <v>360</v>
      </c>
      <c r="H206" s="19">
        <f t="shared" si="32"/>
        <v>1200</v>
      </c>
    </row>
    <row r="207" spans="1:8" ht="12.75" customHeight="1">
      <c r="A207" s="2">
        <v>10</v>
      </c>
      <c r="B207" s="85"/>
      <c r="C207" s="85"/>
      <c r="D207" s="55">
        <v>100</v>
      </c>
      <c r="E207" s="55">
        <v>0</v>
      </c>
      <c r="F207" s="15">
        <f t="shared" si="31"/>
        <v>2100</v>
      </c>
      <c r="G207" s="15">
        <f t="shared" si="30"/>
        <v>0</v>
      </c>
      <c r="H207" s="19">
        <f t="shared" si="32"/>
        <v>2100</v>
      </c>
    </row>
    <row r="208" spans="1:8" ht="12.75" customHeight="1">
      <c r="A208" s="2">
        <v>13</v>
      </c>
      <c r="B208" s="85"/>
      <c r="C208" s="85"/>
      <c r="D208" s="55">
        <v>0</v>
      </c>
      <c r="E208" s="55" t="s">
        <v>22</v>
      </c>
      <c r="F208" s="15">
        <f t="shared" si="31"/>
        <v>0</v>
      </c>
      <c r="G208" s="15">
        <v>28</v>
      </c>
      <c r="H208" s="19">
        <f t="shared" si="32"/>
        <v>28</v>
      </c>
    </row>
    <row r="209" spans="1:8" ht="12.75" customHeight="1">
      <c r="A209" s="2">
        <v>14</v>
      </c>
      <c r="B209" s="85"/>
      <c r="C209" s="85"/>
      <c r="D209" s="55">
        <v>0</v>
      </c>
      <c r="E209" s="55" t="s">
        <v>23</v>
      </c>
      <c r="F209" s="15">
        <f t="shared" si="31"/>
        <v>0</v>
      </c>
      <c r="G209" s="15">
        <v>16</v>
      </c>
      <c r="H209" s="19">
        <f t="shared" si="32"/>
        <v>16</v>
      </c>
    </row>
    <row r="210" spans="1:8" ht="12.75" customHeight="1">
      <c r="A210" s="2">
        <v>15</v>
      </c>
      <c r="B210" s="85"/>
      <c r="C210" s="85"/>
      <c r="D210" s="55">
        <v>120</v>
      </c>
      <c r="E210" s="55">
        <v>95</v>
      </c>
      <c r="F210" s="15">
        <f t="shared" si="31"/>
        <v>2520</v>
      </c>
      <c r="G210" s="15">
        <f>$C$202*E210</f>
        <v>855</v>
      </c>
      <c r="H210" s="19">
        <f t="shared" si="32"/>
        <v>3375</v>
      </c>
    </row>
    <row r="211" spans="1:8" ht="12.75" customHeight="1">
      <c r="A211" s="2">
        <v>16</v>
      </c>
      <c r="B211" s="85"/>
      <c r="C211" s="85"/>
      <c r="D211" s="55">
        <v>110</v>
      </c>
      <c r="E211" s="55">
        <v>80</v>
      </c>
      <c r="F211" s="15">
        <f t="shared" si="31"/>
        <v>2310</v>
      </c>
      <c r="G211" s="15">
        <f>$C$202*E211</f>
        <v>720</v>
      </c>
      <c r="H211" s="19">
        <f t="shared" si="32"/>
        <v>3030</v>
      </c>
    </row>
    <row r="212" spans="1:10" ht="12.75" customHeight="1">
      <c r="A212" s="2">
        <v>17</v>
      </c>
      <c r="B212" s="85"/>
      <c r="C212" s="85"/>
      <c r="D212" s="55">
        <v>120</v>
      </c>
      <c r="E212" s="55">
        <v>90</v>
      </c>
      <c r="F212" s="15">
        <f t="shared" si="31"/>
        <v>2520</v>
      </c>
      <c r="G212" s="15">
        <f>$C$202*E212</f>
        <v>810</v>
      </c>
      <c r="H212" s="19">
        <f t="shared" si="32"/>
        <v>3330</v>
      </c>
      <c r="J212" s="45"/>
    </row>
    <row r="213" spans="1:10" ht="12.75" customHeight="1">
      <c r="A213" s="34">
        <v>18</v>
      </c>
      <c r="B213" s="85"/>
      <c r="C213" s="85"/>
      <c r="D213" s="57">
        <v>55</v>
      </c>
      <c r="E213" s="57" t="s">
        <v>34</v>
      </c>
      <c r="F213" s="47">
        <f t="shared" si="31"/>
        <v>1155</v>
      </c>
      <c r="G213" s="47">
        <v>120</v>
      </c>
      <c r="H213" s="48">
        <f t="shared" si="32"/>
        <v>1275</v>
      </c>
      <c r="J213" s="45"/>
    </row>
    <row r="214" spans="1:8" ht="12.75" customHeight="1" thickBot="1">
      <c r="A214" s="3">
        <v>22</v>
      </c>
      <c r="B214" s="86"/>
      <c r="C214" s="86"/>
      <c r="D214" s="59">
        <v>72</v>
      </c>
      <c r="E214" s="59">
        <v>68</v>
      </c>
      <c r="F214" s="16">
        <f>$B$202*D214</f>
        <v>1512</v>
      </c>
      <c r="G214" s="16">
        <f>$C$202*E214</f>
        <v>612</v>
      </c>
      <c r="H214" s="20">
        <f>F214+G214</f>
        <v>2124</v>
      </c>
    </row>
    <row r="215" spans="1:8" ht="12.75" customHeight="1" thickBot="1" thickTop="1">
      <c r="A215" s="74" t="s">
        <v>33</v>
      </c>
      <c r="B215" s="75"/>
      <c r="C215" s="75"/>
      <c r="D215" s="75"/>
      <c r="E215" s="75"/>
      <c r="F215" s="75"/>
      <c r="G215" s="75"/>
      <c r="H215" s="21">
        <f>SUM(H202:H214)</f>
        <v>28643</v>
      </c>
    </row>
    <row r="216" ht="13.5" thickTop="1"/>
    <row r="217" spans="1:8" ht="12.75" customHeight="1">
      <c r="A217" s="77" t="s">
        <v>59</v>
      </c>
      <c r="B217" s="73"/>
      <c r="C217" s="73"/>
      <c r="D217" s="73"/>
      <c r="E217" s="73"/>
      <c r="F217" s="73"/>
      <c r="G217" s="73"/>
      <c r="H217" s="68"/>
    </row>
    <row r="218" spans="1:8" ht="5.25" customHeight="1" thickBot="1">
      <c r="A218" s="7"/>
      <c r="B218" s="7"/>
      <c r="C218" s="7"/>
      <c r="D218" s="7"/>
      <c r="E218" s="7"/>
      <c r="F218" s="7"/>
      <c r="G218" s="7"/>
      <c r="H218" s="7"/>
    </row>
    <row r="219" spans="1:8" ht="25.5" customHeight="1" thickTop="1">
      <c r="A219" s="90" t="s">
        <v>0</v>
      </c>
      <c r="B219" s="92" t="s">
        <v>5</v>
      </c>
      <c r="C219" s="92"/>
      <c r="D219" s="92" t="s">
        <v>20</v>
      </c>
      <c r="E219" s="92"/>
      <c r="F219" s="92" t="s">
        <v>21</v>
      </c>
      <c r="G219" s="92"/>
      <c r="H219" s="93"/>
    </row>
    <row r="220" spans="1:8" ht="12.75" customHeight="1" thickBot="1">
      <c r="A220" s="91"/>
      <c r="B220" s="4" t="s">
        <v>1</v>
      </c>
      <c r="C220" s="4" t="s">
        <v>2</v>
      </c>
      <c r="D220" s="4" t="s">
        <v>1</v>
      </c>
      <c r="E220" s="4" t="s">
        <v>2</v>
      </c>
      <c r="F220" s="4" t="s">
        <v>1</v>
      </c>
      <c r="G220" s="4" t="s">
        <v>2</v>
      </c>
      <c r="H220" s="5" t="s">
        <v>3</v>
      </c>
    </row>
    <row r="221" spans="1:8" ht="12.75" customHeight="1" thickTop="1">
      <c r="A221" s="6">
        <v>1</v>
      </c>
      <c r="B221" s="84">
        <v>21</v>
      </c>
      <c r="C221" s="84">
        <v>10</v>
      </c>
      <c r="D221" s="53">
        <v>110</v>
      </c>
      <c r="E221" s="53">
        <v>90</v>
      </c>
      <c r="F221" s="14">
        <f>$B$221*D221</f>
        <v>2310</v>
      </c>
      <c r="G221" s="14">
        <f aca="true" t="shared" si="33" ref="G221:G226">$C$221*E221</f>
        <v>900</v>
      </c>
      <c r="H221" s="18">
        <f>F221+G221</f>
        <v>3210</v>
      </c>
    </row>
    <row r="222" spans="1:8" ht="12.75" customHeight="1">
      <c r="A222" s="2">
        <v>3</v>
      </c>
      <c r="B222" s="85"/>
      <c r="C222" s="85"/>
      <c r="D222" s="55">
        <v>120</v>
      </c>
      <c r="E222" s="55">
        <v>100</v>
      </c>
      <c r="F222" s="15">
        <f aca="true" t="shared" si="34" ref="F222:F232">$B$221*D222</f>
        <v>2520</v>
      </c>
      <c r="G222" s="15">
        <f t="shared" si="33"/>
        <v>1000</v>
      </c>
      <c r="H222" s="19">
        <f aca="true" t="shared" si="35" ref="H222:H232">F222+G222</f>
        <v>3520</v>
      </c>
    </row>
    <row r="223" spans="1:8" ht="12.75" customHeight="1">
      <c r="A223" s="2" t="s">
        <v>4</v>
      </c>
      <c r="B223" s="85"/>
      <c r="C223" s="85"/>
      <c r="D223" s="55">
        <v>120</v>
      </c>
      <c r="E223" s="55">
        <v>100</v>
      </c>
      <c r="F223" s="15">
        <f t="shared" si="34"/>
        <v>2520</v>
      </c>
      <c r="G223" s="15">
        <f t="shared" si="33"/>
        <v>1000</v>
      </c>
      <c r="H223" s="19">
        <f t="shared" si="35"/>
        <v>3520</v>
      </c>
    </row>
    <row r="224" spans="1:8" ht="12.75" customHeight="1">
      <c r="A224" s="2">
        <v>8</v>
      </c>
      <c r="B224" s="85"/>
      <c r="C224" s="85"/>
      <c r="D224" s="55">
        <v>75</v>
      </c>
      <c r="E224" s="55">
        <v>70</v>
      </c>
      <c r="F224" s="15">
        <f t="shared" si="34"/>
        <v>1575</v>
      </c>
      <c r="G224" s="15">
        <f t="shared" si="33"/>
        <v>700</v>
      </c>
      <c r="H224" s="19">
        <f t="shared" si="35"/>
        <v>2275</v>
      </c>
    </row>
    <row r="225" spans="1:8" ht="12.75" customHeight="1">
      <c r="A225" s="2">
        <v>9</v>
      </c>
      <c r="B225" s="85"/>
      <c r="C225" s="85"/>
      <c r="D225" s="55">
        <v>40</v>
      </c>
      <c r="E225" s="55">
        <v>40</v>
      </c>
      <c r="F225" s="15">
        <f t="shared" si="34"/>
        <v>840</v>
      </c>
      <c r="G225" s="15">
        <f t="shared" si="33"/>
        <v>400</v>
      </c>
      <c r="H225" s="19">
        <f t="shared" si="35"/>
        <v>1240</v>
      </c>
    </row>
    <row r="226" spans="1:8" ht="12.75" customHeight="1">
      <c r="A226" s="2">
        <v>10</v>
      </c>
      <c r="B226" s="85"/>
      <c r="C226" s="85"/>
      <c r="D226" s="55">
        <v>100</v>
      </c>
      <c r="E226" s="55">
        <v>0</v>
      </c>
      <c r="F226" s="15">
        <f t="shared" si="34"/>
        <v>2100</v>
      </c>
      <c r="G226" s="15">
        <f t="shared" si="33"/>
        <v>0</v>
      </c>
      <c r="H226" s="19">
        <f t="shared" si="35"/>
        <v>2100</v>
      </c>
    </row>
    <row r="227" spans="1:8" ht="12.75" customHeight="1">
      <c r="A227" s="2">
        <v>13</v>
      </c>
      <c r="B227" s="85"/>
      <c r="C227" s="85"/>
      <c r="D227" s="55">
        <v>0</v>
      </c>
      <c r="E227" s="55" t="s">
        <v>22</v>
      </c>
      <c r="F227" s="15">
        <f t="shared" si="34"/>
        <v>0</v>
      </c>
      <c r="G227" s="15">
        <v>28</v>
      </c>
      <c r="H227" s="19">
        <f t="shared" si="35"/>
        <v>28</v>
      </c>
    </row>
    <row r="228" spans="1:8" ht="12.75" customHeight="1">
      <c r="A228" s="2">
        <v>14</v>
      </c>
      <c r="B228" s="85"/>
      <c r="C228" s="85"/>
      <c r="D228" s="55">
        <v>0</v>
      </c>
      <c r="E228" s="55" t="s">
        <v>23</v>
      </c>
      <c r="F228" s="15">
        <f t="shared" si="34"/>
        <v>0</v>
      </c>
      <c r="G228" s="15">
        <v>16</v>
      </c>
      <c r="H228" s="19">
        <f t="shared" si="35"/>
        <v>16</v>
      </c>
    </row>
    <row r="229" spans="1:8" ht="12.75" customHeight="1">
      <c r="A229" s="2">
        <v>15</v>
      </c>
      <c r="B229" s="85"/>
      <c r="C229" s="85"/>
      <c r="D229" s="55">
        <v>120</v>
      </c>
      <c r="E229" s="55">
        <v>95</v>
      </c>
      <c r="F229" s="15">
        <f t="shared" si="34"/>
        <v>2520</v>
      </c>
      <c r="G229" s="15">
        <f>$C$221*E229</f>
        <v>950</v>
      </c>
      <c r="H229" s="19">
        <f t="shared" si="35"/>
        <v>3470</v>
      </c>
    </row>
    <row r="230" spans="1:10" ht="12.75" customHeight="1">
      <c r="A230" s="2">
        <v>16</v>
      </c>
      <c r="B230" s="85"/>
      <c r="C230" s="85"/>
      <c r="D230" s="55">
        <v>110</v>
      </c>
      <c r="E230" s="55">
        <v>80</v>
      </c>
      <c r="F230" s="15">
        <f t="shared" si="34"/>
        <v>2310</v>
      </c>
      <c r="G230" s="15">
        <f>$C$221*E230</f>
        <v>800</v>
      </c>
      <c r="H230" s="19">
        <f t="shared" si="35"/>
        <v>3110</v>
      </c>
      <c r="J230" s="45"/>
    </row>
    <row r="231" spans="1:8" ht="12.75" customHeight="1">
      <c r="A231" s="2">
        <v>17</v>
      </c>
      <c r="B231" s="85"/>
      <c r="C231" s="85"/>
      <c r="D231" s="55">
        <v>120</v>
      </c>
      <c r="E231" s="55">
        <v>90</v>
      </c>
      <c r="F231" s="15">
        <f t="shared" si="34"/>
        <v>2520</v>
      </c>
      <c r="G231" s="15">
        <f>$C$221*E231</f>
        <v>900</v>
      </c>
      <c r="H231" s="19">
        <f t="shared" si="35"/>
        <v>3420</v>
      </c>
    </row>
    <row r="232" spans="1:10" ht="12.75" customHeight="1">
      <c r="A232" s="34">
        <v>18</v>
      </c>
      <c r="B232" s="85"/>
      <c r="C232" s="85"/>
      <c r="D232" s="57">
        <v>55</v>
      </c>
      <c r="E232" s="57" t="s">
        <v>34</v>
      </c>
      <c r="F232" s="47">
        <f t="shared" si="34"/>
        <v>1155</v>
      </c>
      <c r="G232" s="47">
        <v>120</v>
      </c>
      <c r="H232" s="48">
        <f t="shared" si="35"/>
        <v>1275</v>
      </c>
      <c r="J232" s="45"/>
    </row>
    <row r="233" spans="1:8" ht="12.75" customHeight="1" thickBot="1">
      <c r="A233" s="3">
        <v>22</v>
      </c>
      <c r="B233" s="86"/>
      <c r="C233" s="86"/>
      <c r="D233" s="59">
        <v>72</v>
      </c>
      <c r="E233" s="59">
        <v>68</v>
      </c>
      <c r="F233" s="16">
        <f>$B$221*D233</f>
        <v>1512</v>
      </c>
      <c r="G233" s="16">
        <f>$C$221*E233</f>
        <v>680</v>
      </c>
      <c r="H233" s="20">
        <f>F233+G233</f>
        <v>2192</v>
      </c>
    </row>
    <row r="234" spans="1:10" ht="12.75" customHeight="1" thickBot="1" thickTop="1">
      <c r="A234" s="74" t="s">
        <v>60</v>
      </c>
      <c r="B234" s="75"/>
      <c r="C234" s="75"/>
      <c r="D234" s="75"/>
      <c r="E234" s="75"/>
      <c r="F234" s="75"/>
      <c r="G234" s="75"/>
      <c r="H234" s="21">
        <f>SUM(H221:H233)</f>
        <v>29376</v>
      </c>
      <c r="J234" s="45"/>
    </row>
    <row r="235" spans="1:8" ht="12.75" customHeight="1" thickBot="1" thickTop="1">
      <c r="A235" s="87" t="s">
        <v>61</v>
      </c>
      <c r="B235" s="88"/>
      <c r="C235" s="88"/>
      <c r="D235" s="88"/>
      <c r="E235" s="88"/>
      <c r="F235" s="88"/>
      <c r="G235" s="89"/>
      <c r="H235" s="22">
        <f>H20+H39+H58+H77+H96+H115+H135+H154+H173+H196+H215+H234</f>
        <v>347179</v>
      </c>
    </row>
    <row r="236" ht="13.5" thickTop="1"/>
    <row r="237" spans="6:8" ht="12.75">
      <c r="F237" s="45"/>
      <c r="H237" s="45"/>
    </row>
    <row r="239" spans="6:8" ht="12.75">
      <c r="F239" s="45"/>
      <c r="H239" s="45"/>
    </row>
  </sheetData>
  <mergeCells count="98">
    <mergeCell ref="A60:H60"/>
    <mergeCell ref="A1:H1"/>
    <mergeCell ref="A62:A63"/>
    <mergeCell ref="B62:C62"/>
    <mergeCell ref="D62:E62"/>
    <mergeCell ref="F62:H62"/>
    <mergeCell ref="A41:H41"/>
    <mergeCell ref="A43:A44"/>
    <mergeCell ref="B43:C43"/>
    <mergeCell ref="D43:E43"/>
    <mergeCell ref="A77:G77"/>
    <mergeCell ref="A79:H79"/>
    <mergeCell ref="B64:B76"/>
    <mergeCell ref="C64:C76"/>
    <mergeCell ref="A81:A82"/>
    <mergeCell ref="B81:C81"/>
    <mergeCell ref="D81:E81"/>
    <mergeCell ref="F81:H81"/>
    <mergeCell ref="A96:G96"/>
    <mergeCell ref="A98:H98"/>
    <mergeCell ref="B83:B95"/>
    <mergeCell ref="C83:C95"/>
    <mergeCell ref="A100:A101"/>
    <mergeCell ref="B100:C100"/>
    <mergeCell ref="D100:E100"/>
    <mergeCell ref="F100:H100"/>
    <mergeCell ref="A115:G115"/>
    <mergeCell ref="A118:H118"/>
    <mergeCell ref="B102:B114"/>
    <mergeCell ref="C102:C114"/>
    <mergeCell ref="A120:A121"/>
    <mergeCell ref="B120:C120"/>
    <mergeCell ref="D120:E120"/>
    <mergeCell ref="F120:H120"/>
    <mergeCell ref="A135:G135"/>
    <mergeCell ref="A137:H137"/>
    <mergeCell ref="B122:B134"/>
    <mergeCell ref="C122:C134"/>
    <mergeCell ref="A139:A140"/>
    <mergeCell ref="B139:C139"/>
    <mergeCell ref="D139:E139"/>
    <mergeCell ref="F139:H139"/>
    <mergeCell ref="A154:G154"/>
    <mergeCell ref="A156:H156"/>
    <mergeCell ref="B141:B153"/>
    <mergeCell ref="C141:C153"/>
    <mergeCell ref="A158:A159"/>
    <mergeCell ref="B158:C158"/>
    <mergeCell ref="D158:E158"/>
    <mergeCell ref="F158:H158"/>
    <mergeCell ref="A173:G173"/>
    <mergeCell ref="A179:H179"/>
    <mergeCell ref="B160:B172"/>
    <mergeCell ref="C160:C172"/>
    <mergeCell ref="A181:A182"/>
    <mergeCell ref="B181:C181"/>
    <mergeCell ref="D181:E181"/>
    <mergeCell ref="F181:H181"/>
    <mergeCell ref="A196:G196"/>
    <mergeCell ref="A198:H198"/>
    <mergeCell ref="B183:B195"/>
    <mergeCell ref="C183:C195"/>
    <mergeCell ref="A217:H217"/>
    <mergeCell ref="A200:A201"/>
    <mergeCell ref="B200:C200"/>
    <mergeCell ref="D200:E200"/>
    <mergeCell ref="F200:H200"/>
    <mergeCell ref="B202:B214"/>
    <mergeCell ref="C202:C214"/>
    <mergeCell ref="A58:G58"/>
    <mergeCell ref="A234:G234"/>
    <mergeCell ref="A235:G235"/>
    <mergeCell ref="C221:C233"/>
    <mergeCell ref="B221:B233"/>
    <mergeCell ref="A219:A220"/>
    <mergeCell ref="B219:C219"/>
    <mergeCell ref="D219:E219"/>
    <mergeCell ref="F219:H219"/>
    <mergeCell ref="A215:G215"/>
    <mergeCell ref="F43:H43"/>
    <mergeCell ref="B45:B57"/>
    <mergeCell ref="C45:C57"/>
    <mergeCell ref="A22:H22"/>
    <mergeCell ref="A24:A25"/>
    <mergeCell ref="B24:C24"/>
    <mergeCell ref="D24:E24"/>
    <mergeCell ref="F24:H24"/>
    <mergeCell ref="B26:B38"/>
    <mergeCell ref="C26:C38"/>
    <mergeCell ref="A39:G39"/>
    <mergeCell ref="A3:H3"/>
    <mergeCell ref="A5:A6"/>
    <mergeCell ref="B5:C5"/>
    <mergeCell ref="D5:E5"/>
    <mergeCell ref="F5:H5"/>
    <mergeCell ref="B7:B19"/>
    <mergeCell ref="C7:C19"/>
    <mergeCell ref="A20:G20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2" sqref="E22"/>
    </sheetView>
  </sheetViews>
  <sheetFormatPr defaultColWidth="9.00390625" defaultRowHeight="15.75"/>
  <cols>
    <col min="1" max="2" width="12.50390625" style="1" customWidth="1"/>
    <col min="3" max="3" width="11.125" style="1" customWidth="1"/>
    <col min="4" max="6" width="9.25390625" style="1" customWidth="1"/>
    <col min="7" max="7" width="17.375" style="1" customWidth="1"/>
    <col min="8" max="16384" width="9.00390625" style="1" customWidth="1"/>
  </cols>
  <sheetData>
    <row r="1" spans="1:7" ht="15" customHeight="1">
      <c r="A1" s="72" t="s">
        <v>18</v>
      </c>
      <c r="B1" s="72"/>
      <c r="C1" s="72"/>
      <c r="D1" s="72"/>
      <c r="E1" s="72"/>
      <c r="F1" s="72"/>
      <c r="G1" s="72"/>
    </row>
    <row r="2" spans="1:7" ht="36" customHeight="1">
      <c r="A2" s="69" t="s">
        <v>62</v>
      </c>
      <c r="B2" s="69"/>
      <c r="C2" s="69"/>
      <c r="D2" s="69"/>
      <c r="E2" s="69"/>
      <c r="F2" s="69"/>
      <c r="G2" s="94"/>
    </row>
    <row r="3" ht="13.5" thickBot="1"/>
    <row r="4" spans="1:7" ht="51.75" customHeight="1" thickTop="1">
      <c r="A4" s="101" t="s">
        <v>24</v>
      </c>
      <c r="B4" s="96"/>
      <c r="C4" s="97"/>
      <c r="D4" s="95" t="s">
        <v>16</v>
      </c>
      <c r="E4" s="96"/>
      <c r="F4" s="97"/>
      <c r="G4" s="70" t="s">
        <v>27</v>
      </c>
    </row>
    <row r="5" spans="1:7" ht="57.75" customHeight="1" thickBot="1">
      <c r="A5" s="102"/>
      <c r="B5" s="99"/>
      <c r="C5" s="100"/>
      <c r="D5" s="98"/>
      <c r="E5" s="99"/>
      <c r="F5" s="100"/>
      <c r="G5" s="71"/>
    </row>
    <row r="6" spans="1:7" ht="12.75" customHeight="1" thickBot="1" thickTop="1">
      <c r="A6" s="109">
        <v>1</v>
      </c>
      <c r="B6" s="104"/>
      <c r="C6" s="105"/>
      <c r="D6" s="103">
        <v>2</v>
      </c>
      <c r="E6" s="104"/>
      <c r="F6" s="105"/>
      <c r="G6" s="17" t="s">
        <v>28</v>
      </c>
    </row>
    <row r="7" spans="1:7" ht="17.25" customHeight="1" thickBot="1" thickTop="1">
      <c r="A7" s="110">
        <f>'Город помесячно'!H235</f>
        <v>347179</v>
      </c>
      <c r="B7" s="107"/>
      <c r="C7" s="108"/>
      <c r="D7" s="106">
        <v>1097200</v>
      </c>
      <c r="E7" s="107"/>
      <c r="F7" s="108"/>
      <c r="G7" s="66">
        <f>D7/A7</f>
        <v>3.160329</v>
      </c>
    </row>
    <row r="8" ht="13.5" thickTop="1"/>
    <row r="22" ht="12.75">
      <c r="E22" s="67"/>
    </row>
  </sheetData>
  <mergeCells count="9">
    <mergeCell ref="D6:F6"/>
    <mergeCell ref="D7:F7"/>
    <mergeCell ref="A6:C6"/>
    <mergeCell ref="A7:C7"/>
    <mergeCell ref="G4:G5"/>
    <mergeCell ref="A1:G1"/>
    <mergeCell ref="A2:G2"/>
    <mergeCell ref="D4:F5"/>
    <mergeCell ref="A4:C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C28" sqref="C28"/>
    </sheetView>
  </sheetViews>
  <sheetFormatPr defaultColWidth="9.00390625" defaultRowHeight="15.75"/>
  <cols>
    <col min="1" max="1" width="5.50390625" style="1" customWidth="1"/>
    <col min="2" max="2" width="9.625" style="1" customWidth="1"/>
    <col min="3" max="3" width="7.50390625" style="1" customWidth="1"/>
    <col min="4" max="4" width="8.75390625" style="1" customWidth="1"/>
    <col min="5" max="5" width="7.50390625" style="1" customWidth="1"/>
    <col min="6" max="6" width="9.375" style="1" customWidth="1"/>
    <col min="7" max="7" width="8.125" style="1" customWidth="1"/>
    <col min="8" max="8" width="9.375" style="1" customWidth="1"/>
    <col min="9" max="9" width="8.125" style="1" customWidth="1"/>
    <col min="10" max="10" width="9.375" style="1" customWidth="1"/>
    <col min="11" max="11" width="7.50390625" style="1" customWidth="1"/>
    <col min="12" max="12" width="9.375" style="1" customWidth="1"/>
    <col min="13" max="13" width="7.50390625" style="1" customWidth="1"/>
    <col min="14" max="14" width="9.375" style="1" customWidth="1"/>
    <col min="15" max="15" width="7.50390625" style="1" customWidth="1"/>
    <col min="16" max="16" width="9.375" style="1" customWidth="1"/>
    <col min="17" max="17" width="7.50390625" style="1" customWidth="1"/>
    <col min="18" max="20" width="6.875" style="1" customWidth="1"/>
    <col min="21" max="16384" width="9.00390625" style="1" customWidth="1"/>
  </cols>
  <sheetData>
    <row r="1" spans="11:16" ht="15.75" customHeight="1">
      <c r="K1" s="145" t="s">
        <v>26</v>
      </c>
      <c r="L1" s="145"/>
      <c r="M1" s="145"/>
      <c r="N1" s="145"/>
      <c r="O1" s="145"/>
      <c r="P1" s="145"/>
    </row>
    <row r="2" spans="11:16" ht="21.75" customHeight="1">
      <c r="K2" s="145" t="s">
        <v>63</v>
      </c>
      <c r="L2" s="145"/>
      <c r="M2" s="145"/>
      <c r="N2" s="145"/>
      <c r="O2" s="145"/>
      <c r="P2" s="145"/>
    </row>
    <row r="3" spans="11:16" ht="21.75" customHeight="1">
      <c r="K3" s="145"/>
      <c r="L3" s="145"/>
      <c r="M3" s="145"/>
      <c r="N3" s="145"/>
      <c r="O3" s="145"/>
      <c r="P3" s="145"/>
    </row>
    <row r="4" spans="11:16" ht="21.75" customHeight="1">
      <c r="K4" s="145"/>
      <c r="L4" s="145"/>
      <c r="M4" s="145"/>
      <c r="N4" s="145"/>
      <c r="O4" s="145"/>
      <c r="P4" s="145"/>
    </row>
    <row r="5" spans="11:16" ht="21.75" customHeight="1">
      <c r="K5" s="145"/>
      <c r="L5" s="145"/>
      <c r="M5" s="145"/>
      <c r="N5" s="145"/>
      <c r="O5" s="145"/>
      <c r="P5" s="145"/>
    </row>
    <row r="6" ht="5.25" customHeight="1"/>
    <row r="7" spans="1:16" ht="14.25">
      <c r="A7" s="146" t="s">
        <v>18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41.25" customHeight="1">
      <c r="A8" s="147" t="s">
        <v>64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ht="13.5" thickBot="1"/>
    <row r="10" spans="1:16" ht="13.5" customHeight="1" thickTop="1">
      <c r="A10" s="129" t="s">
        <v>6</v>
      </c>
      <c r="B10" s="132" t="s">
        <v>30</v>
      </c>
      <c r="C10" s="148" t="s">
        <v>38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</row>
    <row r="11" spans="1:16" ht="78.75" customHeight="1">
      <c r="A11" s="130"/>
      <c r="B11" s="133"/>
      <c r="C11" s="118" t="s">
        <v>35</v>
      </c>
      <c r="D11" s="120"/>
      <c r="E11" s="135" t="s">
        <v>36</v>
      </c>
      <c r="F11" s="136"/>
      <c r="G11" s="127" t="s">
        <v>37</v>
      </c>
      <c r="H11" s="128"/>
      <c r="I11" s="135" t="s">
        <v>7</v>
      </c>
      <c r="J11" s="136"/>
      <c r="K11" s="135" t="s">
        <v>8</v>
      </c>
      <c r="L11" s="136"/>
      <c r="M11" s="127" t="s">
        <v>9</v>
      </c>
      <c r="N11" s="128"/>
      <c r="O11" s="135" t="s">
        <v>10</v>
      </c>
      <c r="P11" s="136"/>
    </row>
    <row r="12" spans="1:16" ht="78.75" customHeight="1" thickBot="1">
      <c r="A12" s="131"/>
      <c r="B12" s="134"/>
      <c r="C12" s="41" t="s">
        <v>25</v>
      </c>
      <c r="D12" s="42" t="s">
        <v>17</v>
      </c>
      <c r="E12" s="41" t="s">
        <v>25</v>
      </c>
      <c r="F12" s="42" t="s">
        <v>17</v>
      </c>
      <c r="G12" s="41" t="s">
        <v>25</v>
      </c>
      <c r="H12" s="42" t="s">
        <v>17</v>
      </c>
      <c r="I12" s="41" t="s">
        <v>25</v>
      </c>
      <c r="J12" s="42" t="s">
        <v>17</v>
      </c>
      <c r="K12" s="41" t="s">
        <v>25</v>
      </c>
      <c r="L12" s="42" t="s">
        <v>17</v>
      </c>
      <c r="M12" s="41" t="s">
        <v>25</v>
      </c>
      <c r="N12" s="42" t="s">
        <v>17</v>
      </c>
      <c r="O12" s="41" t="s">
        <v>25</v>
      </c>
      <c r="P12" s="42" t="s">
        <v>17</v>
      </c>
    </row>
    <row r="13" spans="1:16" ht="13.5" thickTop="1">
      <c r="A13" s="13">
        <v>1</v>
      </c>
      <c r="B13" s="111">
        <v>3.160329</v>
      </c>
      <c r="C13" s="30">
        <f>'Город помесячно'!H7</f>
        <v>3110</v>
      </c>
      <c r="D13" s="31">
        <f>C13*$B$13</f>
        <v>9828.62</v>
      </c>
      <c r="E13" s="32">
        <f>'Город помесячно'!H26</f>
        <v>3010</v>
      </c>
      <c r="F13" s="33">
        <f aca="true" t="shared" si="0" ref="F13:F25">E13*$B$13</f>
        <v>9512.59</v>
      </c>
      <c r="G13" s="30">
        <f>'Город помесячно'!H45</f>
        <v>3210</v>
      </c>
      <c r="H13" s="31">
        <f aca="true" t="shared" si="1" ref="H13:H25">G13*$B$13</f>
        <v>10144.66</v>
      </c>
      <c r="I13" s="32">
        <f>'Город помесячно'!H64</f>
        <v>3120</v>
      </c>
      <c r="J13" s="33">
        <f aca="true" t="shared" si="2" ref="J13:J25">I13*$B$13</f>
        <v>9860.23</v>
      </c>
      <c r="K13" s="30">
        <f>'Город помесячно'!H83</f>
        <v>3210</v>
      </c>
      <c r="L13" s="31">
        <f aca="true" t="shared" si="3" ref="L13:L25">K13*$B$13</f>
        <v>10144.66</v>
      </c>
      <c r="M13" s="32">
        <f>'Город помесячно'!H102</f>
        <v>3100</v>
      </c>
      <c r="N13" s="33">
        <f aca="true" t="shared" si="4" ref="N13:N25">M13*$B$13</f>
        <v>9797.02</v>
      </c>
      <c r="O13" s="30">
        <f>'Город помесячно'!H122</f>
        <v>3230</v>
      </c>
      <c r="P13" s="31">
        <f aca="true" t="shared" si="5" ref="P13:P25">O13*$B$13</f>
        <v>10207.86</v>
      </c>
    </row>
    <row r="14" spans="1:16" ht="12.75">
      <c r="A14" s="2">
        <v>3</v>
      </c>
      <c r="B14" s="112"/>
      <c r="C14" s="28">
        <f>'Город помесячно'!H8</f>
        <v>3420</v>
      </c>
      <c r="D14" s="23">
        <f aca="true" t="shared" si="6" ref="D14:D25">C14*$B$13</f>
        <v>10808.33</v>
      </c>
      <c r="E14" s="27">
        <f>'Город помесячно'!H27</f>
        <v>3300</v>
      </c>
      <c r="F14" s="29">
        <f t="shared" si="0"/>
        <v>10429.09</v>
      </c>
      <c r="G14" s="28">
        <f>'Город помесячно'!H46</f>
        <v>3520</v>
      </c>
      <c r="H14" s="23">
        <f t="shared" si="1"/>
        <v>11124.36</v>
      </c>
      <c r="I14" s="27">
        <f>'Город помесячно'!H65</f>
        <v>3420</v>
      </c>
      <c r="J14" s="29">
        <f t="shared" si="2"/>
        <v>10808.33</v>
      </c>
      <c r="K14" s="28">
        <f>'Город помесячно'!H84</f>
        <v>3520</v>
      </c>
      <c r="L14" s="23">
        <f t="shared" si="3"/>
        <v>11124.36</v>
      </c>
      <c r="M14" s="27">
        <f>'Город помесячно'!H103</f>
        <v>3400</v>
      </c>
      <c r="N14" s="29">
        <f t="shared" si="4"/>
        <v>10745.12</v>
      </c>
      <c r="O14" s="28">
        <f>'Город помесячно'!H123</f>
        <v>3540</v>
      </c>
      <c r="P14" s="23">
        <f t="shared" si="5"/>
        <v>11187.56</v>
      </c>
    </row>
    <row r="15" spans="1:16" ht="12.75">
      <c r="A15" s="2" t="s">
        <v>4</v>
      </c>
      <c r="B15" s="112"/>
      <c r="C15" s="28">
        <f>'Город помесячно'!H9</f>
        <v>3420</v>
      </c>
      <c r="D15" s="23">
        <f t="shared" si="6"/>
        <v>10808.33</v>
      </c>
      <c r="E15" s="27">
        <f>'Город помесячно'!H28</f>
        <v>3300</v>
      </c>
      <c r="F15" s="29">
        <f t="shared" si="0"/>
        <v>10429.09</v>
      </c>
      <c r="G15" s="28">
        <f>'Город помесячно'!H47</f>
        <v>3520</v>
      </c>
      <c r="H15" s="23">
        <f t="shared" si="1"/>
        <v>11124.36</v>
      </c>
      <c r="I15" s="27">
        <f>'Город помесячно'!H66</f>
        <v>3420</v>
      </c>
      <c r="J15" s="29">
        <f t="shared" si="2"/>
        <v>10808.33</v>
      </c>
      <c r="K15" s="28">
        <f>'Город помесячно'!H85</f>
        <v>3520</v>
      </c>
      <c r="L15" s="23">
        <f t="shared" si="3"/>
        <v>11124.36</v>
      </c>
      <c r="M15" s="27">
        <f>'Город помесячно'!H104</f>
        <v>3400</v>
      </c>
      <c r="N15" s="29">
        <f t="shared" si="4"/>
        <v>10745.12</v>
      </c>
      <c r="O15" s="28">
        <f>'Город помесячно'!H124</f>
        <v>3540</v>
      </c>
      <c r="P15" s="23">
        <f t="shared" si="5"/>
        <v>11187.56</v>
      </c>
    </row>
    <row r="16" spans="1:16" ht="12.75">
      <c r="A16" s="2">
        <v>8</v>
      </c>
      <c r="B16" s="112"/>
      <c r="C16" s="28">
        <f>'Город помесячно'!H10</f>
        <v>2250</v>
      </c>
      <c r="D16" s="23">
        <f t="shared" si="6"/>
        <v>7110.74</v>
      </c>
      <c r="E16" s="27">
        <f>'Город помесячно'!H29</f>
        <v>2130</v>
      </c>
      <c r="F16" s="29">
        <f t="shared" si="0"/>
        <v>6731.5</v>
      </c>
      <c r="G16" s="28">
        <f>'Город помесячно'!H48</f>
        <v>2275</v>
      </c>
      <c r="H16" s="23">
        <f t="shared" si="1"/>
        <v>7189.75</v>
      </c>
      <c r="I16" s="27">
        <f>'Город помесячно'!H67</f>
        <v>2205</v>
      </c>
      <c r="J16" s="29">
        <f t="shared" si="2"/>
        <v>6968.53</v>
      </c>
      <c r="K16" s="28">
        <f>'Город помесячно'!H86</f>
        <v>2275</v>
      </c>
      <c r="L16" s="23">
        <f t="shared" si="3"/>
        <v>7189.75</v>
      </c>
      <c r="M16" s="27">
        <f>'Город помесячно'!H105</f>
        <v>2200</v>
      </c>
      <c r="N16" s="29">
        <f t="shared" si="4"/>
        <v>6952.72</v>
      </c>
      <c r="O16" s="28">
        <f>'Город помесячно'!H125</f>
        <v>2280</v>
      </c>
      <c r="P16" s="23">
        <f t="shared" si="5"/>
        <v>7205.55</v>
      </c>
    </row>
    <row r="17" spans="1:16" ht="12.75">
      <c r="A17" s="2">
        <v>9</v>
      </c>
      <c r="B17" s="112"/>
      <c r="C17" s="28">
        <f>'Город помесячно'!H11</f>
        <v>1240</v>
      </c>
      <c r="D17" s="23">
        <f t="shared" si="6"/>
        <v>3918.81</v>
      </c>
      <c r="E17" s="27">
        <f>'Город помесячно'!H30</f>
        <v>1160</v>
      </c>
      <c r="F17" s="29">
        <f t="shared" si="0"/>
        <v>3665.98</v>
      </c>
      <c r="G17" s="28">
        <f>'Город помесячно'!H49</f>
        <v>1240</v>
      </c>
      <c r="H17" s="23">
        <f t="shared" si="1"/>
        <v>3918.81</v>
      </c>
      <c r="I17" s="27">
        <f>'Город помесячно'!H68</f>
        <v>1200</v>
      </c>
      <c r="J17" s="29">
        <f t="shared" si="2"/>
        <v>3792.39</v>
      </c>
      <c r="K17" s="28">
        <f>'Город помесячно'!H87</f>
        <v>1240</v>
      </c>
      <c r="L17" s="23">
        <f t="shared" si="3"/>
        <v>3918.81</v>
      </c>
      <c r="M17" s="27">
        <f>'Город помесячно'!H106</f>
        <v>1200</v>
      </c>
      <c r="N17" s="29">
        <f t="shared" si="4"/>
        <v>3792.39</v>
      </c>
      <c r="O17" s="28">
        <f>'Город помесячно'!H126</f>
        <v>1240</v>
      </c>
      <c r="P17" s="23">
        <f t="shared" si="5"/>
        <v>3918.81</v>
      </c>
    </row>
    <row r="18" spans="1:16" ht="12.75">
      <c r="A18" s="2">
        <v>10</v>
      </c>
      <c r="B18" s="112"/>
      <c r="C18" s="28">
        <f>'Город помесячно'!H12</f>
        <v>1600</v>
      </c>
      <c r="D18" s="23">
        <f t="shared" si="6"/>
        <v>5056.53</v>
      </c>
      <c r="E18" s="27">
        <f>'Город помесячно'!H31</f>
        <v>2000</v>
      </c>
      <c r="F18" s="29">
        <f t="shared" si="0"/>
        <v>6320.66</v>
      </c>
      <c r="G18" s="28">
        <f>'Город помесячно'!H50</f>
        <v>2100</v>
      </c>
      <c r="H18" s="23">
        <f t="shared" si="1"/>
        <v>6636.69</v>
      </c>
      <c r="I18" s="27">
        <f>'Город помесячно'!H69</f>
        <v>2100</v>
      </c>
      <c r="J18" s="29">
        <f t="shared" si="2"/>
        <v>6636.69</v>
      </c>
      <c r="K18" s="28">
        <f>'Город помесячно'!H88</f>
        <v>2100</v>
      </c>
      <c r="L18" s="23">
        <f t="shared" si="3"/>
        <v>6636.69</v>
      </c>
      <c r="M18" s="27">
        <f>'Город помесячно'!H107</f>
        <v>2000</v>
      </c>
      <c r="N18" s="29">
        <f t="shared" si="4"/>
        <v>6320.66</v>
      </c>
      <c r="O18" s="28">
        <f>'Город помесячно'!H127</f>
        <v>2200</v>
      </c>
      <c r="P18" s="23">
        <f t="shared" si="5"/>
        <v>6952.72</v>
      </c>
    </row>
    <row r="19" spans="1:16" ht="12.75">
      <c r="A19" s="2">
        <v>13</v>
      </c>
      <c r="B19" s="112"/>
      <c r="C19" s="28">
        <f>'Город помесячно'!H13</f>
        <v>28</v>
      </c>
      <c r="D19" s="23">
        <f t="shared" si="6"/>
        <v>88.49</v>
      </c>
      <c r="E19" s="27">
        <f>'Город помесячно'!H32</f>
        <v>28</v>
      </c>
      <c r="F19" s="29">
        <f t="shared" si="0"/>
        <v>88.49</v>
      </c>
      <c r="G19" s="28">
        <f>'Город помесячно'!H51</f>
        <v>35</v>
      </c>
      <c r="H19" s="23">
        <f t="shared" si="1"/>
        <v>110.61</v>
      </c>
      <c r="I19" s="27">
        <f>'Город помесячно'!H70</f>
        <v>28</v>
      </c>
      <c r="J19" s="29">
        <f t="shared" si="2"/>
        <v>88.49</v>
      </c>
      <c r="K19" s="28">
        <f>'Город помесячно'!H89</f>
        <v>28</v>
      </c>
      <c r="L19" s="23">
        <f t="shared" si="3"/>
        <v>88.49</v>
      </c>
      <c r="M19" s="27">
        <f>'Город помесячно'!H108</f>
        <v>28</v>
      </c>
      <c r="N19" s="29">
        <f t="shared" si="4"/>
        <v>88.49</v>
      </c>
      <c r="O19" s="28">
        <f>'Город помесячно'!H128</f>
        <v>28</v>
      </c>
      <c r="P19" s="23">
        <f t="shared" si="5"/>
        <v>88.49</v>
      </c>
    </row>
    <row r="20" spans="1:16" ht="12.75">
      <c r="A20" s="2">
        <v>14</v>
      </c>
      <c r="B20" s="112"/>
      <c r="C20" s="28">
        <f>'Город помесячно'!H14</f>
        <v>16</v>
      </c>
      <c r="D20" s="23">
        <f t="shared" si="6"/>
        <v>50.57</v>
      </c>
      <c r="E20" s="27">
        <f>'Город помесячно'!H33</f>
        <v>16</v>
      </c>
      <c r="F20" s="29">
        <f t="shared" si="0"/>
        <v>50.57</v>
      </c>
      <c r="G20" s="28">
        <f>'Город помесячно'!H52</f>
        <v>20</v>
      </c>
      <c r="H20" s="23">
        <f t="shared" si="1"/>
        <v>63.21</v>
      </c>
      <c r="I20" s="27">
        <f>'Город помесячно'!H71</f>
        <v>16</v>
      </c>
      <c r="J20" s="29">
        <f t="shared" si="2"/>
        <v>50.57</v>
      </c>
      <c r="K20" s="28">
        <f>'Город помесячно'!H90</f>
        <v>16</v>
      </c>
      <c r="L20" s="23">
        <f t="shared" si="3"/>
        <v>50.57</v>
      </c>
      <c r="M20" s="27">
        <f>'Город помесячно'!H109</f>
        <v>16</v>
      </c>
      <c r="N20" s="29">
        <f t="shared" si="4"/>
        <v>50.57</v>
      </c>
      <c r="O20" s="28">
        <f>'Город помесячно'!H129</f>
        <v>16</v>
      </c>
      <c r="P20" s="23">
        <f t="shared" si="5"/>
        <v>50.57</v>
      </c>
    </row>
    <row r="21" spans="1:16" ht="12.75">
      <c r="A21" s="2">
        <v>15</v>
      </c>
      <c r="B21" s="112"/>
      <c r="C21" s="28">
        <f>'Город помесячно'!H15</f>
        <v>3345</v>
      </c>
      <c r="D21" s="23">
        <f t="shared" si="6"/>
        <v>10571.3</v>
      </c>
      <c r="E21" s="27">
        <f>'Город помесячно'!H34</f>
        <v>3255</v>
      </c>
      <c r="F21" s="29">
        <f t="shared" si="0"/>
        <v>10286.87</v>
      </c>
      <c r="G21" s="28">
        <f>'Город помесячно'!H53</f>
        <v>3470</v>
      </c>
      <c r="H21" s="23">
        <f t="shared" si="1"/>
        <v>10966.34</v>
      </c>
      <c r="I21" s="27">
        <f>'Город помесячно'!H72</f>
        <v>3375</v>
      </c>
      <c r="J21" s="29">
        <f t="shared" si="2"/>
        <v>10666.11</v>
      </c>
      <c r="K21" s="28">
        <f>'Город помесячно'!H91</f>
        <v>3470</v>
      </c>
      <c r="L21" s="23">
        <f t="shared" si="3"/>
        <v>10966.34</v>
      </c>
      <c r="M21" s="27">
        <f>'Город помесячно'!H110</f>
        <v>3350</v>
      </c>
      <c r="N21" s="29">
        <f t="shared" si="4"/>
        <v>10587.1</v>
      </c>
      <c r="O21" s="28">
        <f>'Город помесячно'!H130</f>
        <v>3495</v>
      </c>
      <c r="P21" s="23">
        <f t="shared" si="5"/>
        <v>11045.35</v>
      </c>
    </row>
    <row r="22" spans="1:16" ht="12.75">
      <c r="A22" s="2">
        <v>16</v>
      </c>
      <c r="B22" s="112"/>
      <c r="C22" s="28">
        <f>'Город помесячно'!H16</f>
        <v>2960</v>
      </c>
      <c r="D22" s="23">
        <f t="shared" si="6"/>
        <v>9354.57</v>
      </c>
      <c r="E22" s="27">
        <f>'Город помесячно'!H35</f>
        <v>2920</v>
      </c>
      <c r="F22" s="29">
        <f t="shared" si="0"/>
        <v>9228.16</v>
      </c>
      <c r="G22" s="28">
        <f>'Город помесячно'!H54</f>
        <v>3110</v>
      </c>
      <c r="H22" s="23">
        <f t="shared" si="1"/>
        <v>9828.62</v>
      </c>
      <c r="I22" s="27">
        <f>'Город помесячно'!H73</f>
        <v>3030</v>
      </c>
      <c r="J22" s="29">
        <f t="shared" si="2"/>
        <v>9575.8</v>
      </c>
      <c r="K22" s="28">
        <f>'Город помесячно'!H92</f>
        <v>3110</v>
      </c>
      <c r="L22" s="23">
        <f t="shared" si="3"/>
        <v>9828.62</v>
      </c>
      <c r="M22" s="27">
        <f>'Город помесячно'!H111</f>
        <v>3000</v>
      </c>
      <c r="N22" s="29">
        <f t="shared" si="4"/>
        <v>9480.99</v>
      </c>
      <c r="O22" s="28">
        <f>'Город помесячно'!H131</f>
        <v>3140</v>
      </c>
      <c r="P22" s="23">
        <f t="shared" si="5"/>
        <v>9923.43</v>
      </c>
    </row>
    <row r="23" spans="1:16" ht="12.75">
      <c r="A23" s="2">
        <v>17</v>
      </c>
      <c r="B23" s="112"/>
      <c r="C23" s="28">
        <f>'Город помесячно'!H17</f>
        <v>3270</v>
      </c>
      <c r="D23" s="23">
        <f t="shared" si="6"/>
        <v>10334.28</v>
      </c>
      <c r="E23" s="27">
        <f>'Город помесячно'!H36</f>
        <v>3210</v>
      </c>
      <c r="F23" s="29">
        <f t="shared" si="0"/>
        <v>10144.66</v>
      </c>
      <c r="G23" s="28">
        <f>'Город помесячно'!H55</f>
        <v>3420</v>
      </c>
      <c r="H23" s="23">
        <f t="shared" si="1"/>
        <v>10808.33</v>
      </c>
      <c r="I23" s="27">
        <f>'Город помесячно'!H74</f>
        <v>3330</v>
      </c>
      <c r="J23" s="29">
        <f t="shared" si="2"/>
        <v>10523.9</v>
      </c>
      <c r="K23" s="28">
        <f>'Город помесячно'!H93</f>
        <v>3420</v>
      </c>
      <c r="L23" s="23">
        <f t="shared" si="3"/>
        <v>10808.33</v>
      </c>
      <c r="M23" s="27">
        <f>'Город помесячно'!H112</f>
        <v>3300</v>
      </c>
      <c r="N23" s="29">
        <f t="shared" si="4"/>
        <v>10429.09</v>
      </c>
      <c r="O23" s="28">
        <f>'Город помесячно'!H132</f>
        <v>3450</v>
      </c>
      <c r="P23" s="23">
        <f t="shared" si="5"/>
        <v>10903.14</v>
      </c>
    </row>
    <row r="24" spans="1:16" ht="12.75">
      <c r="A24" s="34">
        <v>18</v>
      </c>
      <c r="B24" s="112"/>
      <c r="C24" s="35">
        <f>'Город помесячно'!H18</f>
        <v>970</v>
      </c>
      <c r="D24" s="36">
        <f t="shared" si="6"/>
        <v>3065.52</v>
      </c>
      <c r="E24" s="37">
        <f>'Город помесячно'!H37</f>
        <v>1220</v>
      </c>
      <c r="F24" s="38">
        <f t="shared" si="0"/>
        <v>3855.6</v>
      </c>
      <c r="G24" s="35">
        <f>'Город помесячно'!H56</f>
        <v>1275</v>
      </c>
      <c r="H24" s="36">
        <f t="shared" si="1"/>
        <v>4029.42</v>
      </c>
      <c r="I24" s="37">
        <f>'Город помесячно'!H75</f>
        <v>1245</v>
      </c>
      <c r="J24" s="38">
        <f t="shared" si="2"/>
        <v>3934.61</v>
      </c>
      <c r="K24" s="35">
        <f>'Город помесячно'!H94</f>
        <v>1275</v>
      </c>
      <c r="L24" s="36">
        <f t="shared" si="3"/>
        <v>4029.42</v>
      </c>
      <c r="M24" s="37">
        <f>'Город помесячно'!H113</f>
        <v>1220</v>
      </c>
      <c r="N24" s="38">
        <f t="shared" si="4"/>
        <v>3855.6</v>
      </c>
      <c r="O24" s="35">
        <f>'Город помесячно'!H133</f>
        <v>1330</v>
      </c>
      <c r="P24" s="36">
        <f t="shared" si="5"/>
        <v>4203.24</v>
      </c>
    </row>
    <row r="25" spans="1:16" ht="13.5" thickBot="1">
      <c r="A25" s="3">
        <v>22</v>
      </c>
      <c r="B25" s="113"/>
      <c r="C25" s="49">
        <f>'Город помесячно'!H19</f>
        <v>2172</v>
      </c>
      <c r="D25" s="50">
        <f t="shared" si="6"/>
        <v>6864.23</v>
      </c>
      <c r="E25" s="51">
        <f>'Город помесячно'!H38</f>
        <v>2052</v>
      </c>
      <c r="F25" s="52">
        <f t="shared" si="0"/>
        <v>6485</v>
      </c>
      <c r="G25" s="49">
        <f>'Город помесячно'!H57</f>
        <v>2192</v>
      </c>
      <c r="H25" s="50">
        <f t="shared" si="1"/>
        <v>6927.44</v>
      </c>
      <c r="I25" s="51">
        <f>'Город помесячно'!H76</f>
        <v>2124</v>
      </c>
      <c r="J25" s="52">
        <f t="shared" si="2"/>
        <v>6712.54</v>
      </c>
      <c r="K25" s="49">
        <f>'Город помесячно'!H95</f>
        <v>2192</v>
      </c>
      <c r="L25" s="50">
        <f t="shared" si="3"/>
        <v>6927.44</v>
      </c>
      <c r="M25" s="51">
        <f>'Город помесячно'!H114</f>
        <v>2120</v>
      </c>
      <c r="N25" s="52">
        <f t="shared" si="4"/>
        <v>6699.9</v>
      </c>
      <c r="O25" s="49">
        <f>'Город помесячно'!H134</f>
        <v>2196</v>
      </c>
      <c r="P25" s="50">
        <f t="shared" si="5"/>
        <v>6940.08</v>
      </c>
    </row>
    <row r="26" spans="1:16" ht="14.25" thickBot="1" thickTop="1">
      <c r="A26" s="25" t="s">
        <v>19</v>
      </c>
      <c r="B26" s="114"/>
      <c r="C26" s="24">
        <f aca="true" t="shared" si="7" ref="C26:P26">SUM(C13:C25)</f>
        <v>27801</v>
      </c>
      <c r="D26" s="26">
        <f t="shared" si="7"/>
        <v>87860.32</v>
      </c>
      <c r="E26" s="39">
        <f t="shared" si="7"/>
        <v>27601</v>
      </c>
      <c r="F26" s="40">
        <f t="shared" si="7"/>
        <v>87228.26</v>
      </c>
      <c r="G26" s="24">
        <f t="shared" si="7"/>
        <v>29387</v>
      </c>
      <c r="H26" s="26">
        <f t="shared" si="7"/>
        <v>92872.6</v>
      </c>
      <c r="I26" s="39">
        <f t="shared" si="7"/>
        <v>28613</v>
      </c>
      <c r="J26" s="40">
        <f t="shared" si="7"/>
        <v>90426.52</v>
      </c>
      <c r="K26" s="24">
        <f t="shared" si="7"/>
        <v>29376</v>
      </c>
      <c r="L26" s="26">
        <f t="shared" si="7"/>
        <v>92837.84</v>
      </c>
      <c r="M26" s="39">
        <f t="shared" si="7"/>
        <v>28334</v>
      </c>
      <c r="N26" s="40">
        <f t="shared" si="7"/>
        <v>89544.77</v>
      </c>
      <c r="O26" s="24">
        <f t="shared" si="7"/>
        <v>29685</v>
      </c>
      <c r="P26" s="26">
        <f t="shared" si="7"/>
        <v>93814.36</v>
      </c>
    </row>
    <row r="27" spans="1:16" ht="13.5" thickTop="1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2.75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8:10" ht="15">
      <c r="H29" s="63">
        <v>2</v>
      </c>
      <c r="J29" s="46"/>
    </row>
    <row r="30" ht="13.5" thickBot="1"/>
    <row r="31" spans="1:16" ht="13.5" customHeight="1" thickTop="1">
      <c r="A31" s="129" t="s">
        <v>6</v>
      </c>
      <c r="B31" s="132" t="s">
        <v>30</v>
      </c>
      <c r="C31" s="115" t="s">
        <v>38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7"/>
    </row>
    <row r="32" spans="1:16" ht="78.75" customHeight="1">
      <c r="A32" s="130"/>
      <c r="B32" s="133"/>
      <c r="C32" s="118" t="s">
        <v>11</v>
      </c>
      <c r="D32" s="120"/>
      <c r="E32" s="135" t="s">
        <v>12</v>
      </c>
      <c r="F32" s="136"/>
      <c r="G32" s="127" t="s">
        <v>13</v>
      </c>
      <c r="H32" s="128"/>
      <c r="I32" s="135" t="s">
        <v>14</v>
      </c>
      <c r="J32" s="136"/>
      <c r="K32" s="135" t="s">
        <v>15</v>
      </c>
      <c r="L32" s="136"/>
      <c r="M32" s="118" t="s">
        <v>3</v>
      </c>
      <c r="N32" s="119"/>
      <c r="O32" s="119"/>
      <c r="P32" s="120"/>
    </row>
    <row r="33" spans="1:16" ht="78.75" customHeight="1" thickBot="1">
      <c r="A33" s="131"/>
      <c r="B33" s="134"/>
      <c r="C33" s="41" t="s">
        <v>25</v>
      </c>
      <c r="D33" s="42" t="s">
        <v>17</v>
      </c>
      <c r="E33" s="41" t="s">
        <v>25</v>
      </c>
      <c r="F33" s="42" t="s">
        <v>17</v>
      </c>
      <c r="G33" s="41" t="s">
        <v>25</v>
      </c>
      <c r="H33" s="42" t="s">
        <v>17</v>
      </c>
      <c r="I33" s="41" t="s">
        <v>25</v>
      </c>
      <c r="J33" s="42" t="s">
        <v>17</v>
      </c>
      <c r="K33" s="41" t="s">
        <v>25</v>
      </c>
      <c r="L33" s="42" t="s">
        <v>17</v>
      </c>
      <c r="M33" s="121" t="s">
        <v>25</v>
      </c>
      <c r="N33" s="122"/>
      <c r="O33" s="121" t="s">
        <v>17</v>
      </c>
      <c r="P33" s="122"/>
    </row>
    <row r="34" spans="1:16" ht="13.5" thickTop="1">
      <c r="A34" s="13">
        <v>1</v>
      </c>
      <c r="B34" s="111">
        <f>B13</f>
        <v>3.160329</v>
      </c>
      <c r="C34" s="30">
        <f>'Город помесячно'!H141</f>
        <v>3250</v>
      </c>
      <c r="D34" s="31">
        <f aca="true" t="shared" si="8" ref="D34:D46">C34*$B$34</f>
        <v>10271.07</v>
      </c>
      <c r="E34" s="32">
        <f>'Город помесячно'!H160</f>
        <v>3100</v>
      </c>
      <c r="F34" s="33">
        <f aca="true" t="shared" si="9" ref="F34:F46">E34*$B$34</f>
        <v>9797.02</v>
      </c>
      <c r="G34" s="30">
        <f>'Город помесячно'!H183</f>
        <v>3250</v>
      </c>
      <c r="H34" s="31">
        <f aca="true" t="shared" si="10" ref="H34:H46">G34*$B$34</f>
        <v>10271.07</v>
      </c>
      <c r="I34" s="32">
        <f>'Город помесячно'!H202</f>
        <v>3120</v>
      </c>
      <c r="J34" s="33">
        <f aca="true" t="shared" si="11" ref="J34:J46">I34*$B$34</f>
        <v>9860.23</v>
      </c>
      <c r="K34" s="30">
        <f>'Город помесячно'!H221</f>
        <v>3210</v>
      </c>
      <c r="L34" s="31">
        <f aca="true" t="shared" si="12" ref="L34:L46">K34*$B$34</f>
        <v>10144.66</v>
      </c>
      <c r="M34" s="143">
        <f aca="true" t="shared" si="13" ref="M34:M46">C13+E13+G13+I13+K13+M13+O13+C34+E34+G34+I34+K34</f>
        <v>37920</v>
      </c>
      <c r="N34" s="144"/>
      <c r="O34" s="123">
        <f>D13+F13+H13+J13+L13+N13+P13+D34+F34+H34+J34+L34</f>
        <v>119839.69</v>
      </c>
      <c r="P34" s="124">
        <f>F13+H13+J13+L13+N13+P13+R13+F34+H34+J34+L34+N34</f>
        <v>99740</v>
      </c>
    </row>
    <row r="35" spans="1:16" ht="12.75">
      <c r="A35" s="2">
        <v>3</v>
      </c>
      <c r="B35" s="112"/>
      <c r="C35" s="28">
        <f>'Город помесячно'!H142</f>
        <v>3560</v>
      </c>
      <c r="D35" s="23">
        <f t="shared" si="8"/>
        <v>11250.77</v>
      </c>
      <c r="E35" s="27">
        <f>'Город помесячно'!H161</f>
        <v>3400</v>
      </c>
      <c r="F35" s="29">
        <f t="shared" si="9"/>
        <v>10745.12</v>
      </c>
      <c r="G35" s="28">
        <f>'Город помесячно'!H184</f>
        <v>3560</v>
      </c>
      <c r="H35" s="23">
        <f t="shared" si="10"/>
        <v>11250.77</v>
      </c>
      <c r="I35" s="27">
        <f>'Город помесячно'!H203</f>
        <v>3420</v>
      </c>
      <c r="J35" s="29">
        <f t="shared" si="11"/>
        <v>10808.33</v>
      </c>
      <c r="K35" s="28">
        <f>'Город помесячно'!H222</f>
        <v>3520</v>
      </c>
      <c r="L35" s="23">
        <f t="shared" si="12"/>
        <v>11124.36</v>
      </c>
      <c r="M35" s="125">
        <f t="shared" si="13"/>
        <v>41580</v>
      </c>
      <c r="N35" s="126"/>
      <c r="O35" s="125">
        <f>D14+F14+H14+J14+L14+N14+P14+D35+F35+H35+J35+L35</f>
        <v>131406.5</v>
      </c>
      <c r="P35" s="126">
        <f>F14+H14+J14+L14+N14+P14+R14+F35+H35+J35+L35+N35</f>
        <v>109347.4</v>
      </c>
    </row>
    <row r="36" spans="1:16" ht="12.75">
      <c r="A36" s="2" t="s">
        <v>4</v>
      </c>
      <c r="B36" s="112"/>
      <c r="C36" s="28">
        <f>'Город помесячно'!H143</f>
        <v>3560</v>
      </c>
      <c r="D36" s="23">
        <f t="shared" si="8"/>
        <v>11250.77</v>
      </c>
      <c r="E36" s="27">
        <f>'Город помесячно'!H162</f>
        <v>3400</v>
      </c>
      <c r="F36" s="29">
        <f t="shared" si="9"/>
        <v>10745.12</v>
      </c>
      <c r="G36" s="28">
        <f>'Город помесячно'!H185</f>
        <v>3560</v>
      </c>
      <c r="H36" s="23">
        <f t="shared" si="10"/>
        <v>11250.77</v>
      </c>
      <c r="I36" s="27">
        <f>'Город помесячно'!H204</f>
        <v>3420</v>
      </c>
      <c r="J36" s="29">
        <f t="shared" si="11"/>
        <v>10808.33</v>
      </c>
      <c r="K36" s="28">
        <f>'Город помесячно'!H223</f>
        <v>3520</v>
      </c>
      <c r="L36" s="23">
        <f t="shared" si="12"/>
        <v>11124.36</v>
      </c>
      <c r="M36" s="125">
        <f t="shared" si="13"/>
        <v>41580</v>
      </c>
      <c r="N36" s="126"/>
      <c r="O36" s="125">
        <f>D15+F15+H15+J15+L15+N15+P15+D36+F36+H36+J36+L36</f>
        <v>131406.5</v>
      </c>
      <c r="P36" s="126">
        <f>F15+H15+J15+L15+N15+P15+R15+F36+H36+J36+L36+N36</f>
        <v>109347.4</v>
      </c>
    </row>
    <row r="37" spans="1:16" ht="12.75">
      <c r="A37" s="2">
        <v>8</v>
      </c>
      <c r="B37" s="112"/>
      <c r="C37" s="28">
        <f>'Город помесячно'!H144</f>
        <v>2285</v>
      </c>
      <c r="D37" s="23">
        <f t="shared" si="8"/>
        <v>7221.35</v>
      </c>
      <c r="E37" s="27">
        <f>'Город помесячно'!H163</f>
        <v>2200</v>
      </c>
      <c r="F37" s="29">
        <f t="shared" si="9"/>
        <v>6952.72</v>
      </c>
      <c r="G37" s="28">
        <f>'Город помесячно'!H186</f>
        <v>2285</v>
      </c>
      <c r="H37" s="23">
        <f t="shared" si="10"/>
        <v>7221.35</v>
      </c>
      <c r="I37" s="27">
        <f>'Город помесячно'!H205</f>
        <v>2205</v>
      </c>
      <c r="J37" s="29">
        <f t="shared" si="11"/>
        <v>6968.53</v>
      </c>
      <c r="K37" s="28">
        <f>'Город помесячно'!H224</f>
        <v>2275</v>
      </c>
      <c r="L37" s="23">
        <f t="shared" si="12"/>
        <v>7189.75</v>
      </c>
      <c r="M37" s="125">
        <f>C16+E16+G16+I16+K16+M16+O16+C37+E37+G37+I37+K37</f>
        <v>26865</v>
      </c>
      <c r="N37" s="126"/>
      <c r="O37" s="125">
        <f>D16+F16+H16+J16+L16+N16+P16+D37+F37+H37+J37+L37</f>
        <v>84902.24</v>
      </c>
      <c r="P37" s="126"/>
    </row>
    <row r="38" spans="1:16" ht="15.75">
      <c r="A38" s="2">
        <v>9</v>
      </c>
      <c r="B38" s="112"/>
      <c r="C38" s="28">
        <f>'Город помесячно'!H145</f>
        <v>1240</v>
      </c>
      <c r="D38" s="23">
        <f t="shared" si="8"/>
        <v>3918.81</v>
      </c>
      <c r="E38" s="27">
        <f>'Город помесячно'!H164</f>
        <v>1200</v>
      </c>
      <c r="F38" s="29">
        <f t="shared" si="9"/>
        <v>3792.39</v>
      </c>
      <c r="G38" s="28">
        <f>'Город помесячно'!H187</f>
        <v>1240</v>
      </c>
      <c r="H38" s="23">
        <f t="shared" si="10"/>
        <v>3918.81</v>
      </c>
      <c r="I38" s="27">
        <f>'Город помесячно'!H206</f>
        <v>1200</v>
      </c>
      <c r="J38" s="29">
        <f t="shared" si="11"/>
        <v>3792.39</v>
      </c>
      <c r="K38" s="28">
        <f>'Город помесячно'!H225</f>
        <v>1240</v>
      </c>
      <c r="L38" s="23">
        <f t="shared" si="12"/>
        <v>3918.81</v>
      </c>
      <c r="M38" s="125">
        <f t="shared" si="13"/>
        <v>14640</v>
      </c>
      <c r="N38" s="142"/>
      <c r="O38" s="125">
        <f>D17+F17+H17+J17+L17+N17+P17+D38+F38+H38+J38+L38</f>
        <v>46267.21</v>
      </c>
      <c r="P38" s="142"/>
    </row>
    <row r="39" spans="1:16" ht="12.75">
      <c r="A39" s="2">
        <v>10</v>
      </c>
      <c r="B39" s="112"/>
      <c r="C39" s="28">
        <f>'Город помесячно'!H146</f>
        <v>2300</v>
      </c>
      <c r="D39" s="23">
        <f t="shared" si="8"/>
        <v>7268.76</v>
      </c>
      <c r="E39" s="27">
        <f>'Город помесячно'!H165</f>
        <v>2000</v>
      </c>
      <c r="F39" s="29">
        <f t="shared" si="9"/>
        <v>6320.66</v>
      </c>
      <c r="G39" s="28">
        <f>'Город помесячно'!H188</f>
        <v>2300</v>
      </c>
      <c r="H39" s="23">
        <f t="shared" si="10"/>
        <v>7268.76</v>
      </c>
      <c r="I39" s="27">
        <f>'Город помесячно'!H207</f>
        <v>2100</v>
      </c>
      <c r="J39" s="29">
        <f t="shared" si="11"/>
        <v>6636.69</v>
      </c>
      <c r="K39" s="28">
        <f>'Город помесячно'!H226</f>
        <v>2100</v>
      </c>
      <c r="L39" s="23">
        <f t="shared" si="12"/>
        <v>6636.69</v>
      </c>
      <c r="M39" s="125">
        <f t="shared" si="13"/>
        <v>24900</v>
      </c>
      <c r="N39" s="126"/>
      <c r="O39" s="125">
        <f aca="true" t="shared" si="14" ref="O39:O46">D18+F18+H18+J18+L18+N18+P18+D39+F39+H39+J39+L39</f>
        <v>78692.2</v>
      </c>
      <c r="P39" s="126">
        <f aca="true" t="shared" si="15" ref="P39:P46">F18+H18+J18+L18+N18+P18+R18+F39+H39+J39+L39+N39</f>
        <v>66366.91</v>
      </c>
    </row>
    <row r="40" spans="1:16" ht="12.75">
      <c r="A40" s="2">
        <v>13</v>
      </c>
      <c r="B40" s="112"/>
      <c r="C40" s="28">
        <f>'Город помесячно'!H147</f>
        <v>28</v>
      </c>
      <c r="D40" s="23">
        <f t="shared" si="8"/>
        <v>88.49</v>
      </c>
      <c r="E40" s="27">
        <f>'Город помесячно'!H166</f>
        <v>35</v>
      </c>
      <c r="F40" s="29">
        <f t="shared" si="9"/>
        <v>110.61</v>
      </c>
      <c r="G40" s="28">
        <f>'Город помесячно'!H189</f>
        <v>28</v>
      </c>
      <c r="H40" s="23">
        <f t="shared" si="10"/>
        <v>88.49</v>
      </c>
      <c r="I40" s="27">
        <f>'Город помесячно'!H208</f>
        <v>28</v>
      </c>
      <c r="J40" s="29">
        <f t="shared" si="11"/>
        <v>88.49</v>
      </c>
      <c r="K40" s="28">
        <f>'Город помесячно'!H227</f>
        <v>28</v>
      </c>
      <c r="L40" s="23">
        <f t="shared" si="12"/>
        <v>88.49</v>
      </c>
      <c r="M40" s="125">
        <f t="shared" si="13"/>
        <v>350</v>
      </c>
      <c r="N40" s="126"/>
      <c r="O40" s="125">
        <f t="shared" si="14"/>
        <v>1106.12</v>
      </c>
      <c r="P40" s="126">
        <f t="shared" si="15"/>
        <v>929.14</v>
      </c>
    </row>
    <row r="41" spans="1:16" ht="12.75">
      <c r="A41" s="2">
        <v>14</v>
      </c>
      <c r="B41" s="112"/>
      <c r="C41" s="28">
        <f>'Город помесячно'!H148</f>
        <v>16</v>
      </c>
      <c r="D41" s="23">
        <f t="shared" si="8"/>
        <v>50.57</v>
      </c>
      <c r="E41" s="27">
        <f>'Город помесячно'!H167</f>
        <v>20</v>
      </c>
      <c r="F41" s="29">
        <f t="shared" si="9"/>
        <v>63.21</v>
      </c>
      <c r="G41" s="28">
        <f>'Город помесячно'!H190</f>
        <v>16</v>
      </c>
      <c r="H41" s="23">
        <f t="shared" si="10"/>
        <v>50.57</v>
      </c>
      <c r="I41" s="27">
        <f>'Город помесячно'!H209</f>
        <v>16</v>
      </c>
      <c r="J41" s="29">
        <f t="shared" si="11"/>
        <v>50.57</v>
      </c>
      <c r="K41" s="28">
        <f>'Город помесячно'!H228</f>
        <v>16</v>
      </c>
      <c r="L41" s="23">
        <f t="shared" si="12"/>
        <v>50.57</v>
      </c>
      <c r="M41" s="125">
        <f t="shared" si="13"/>
        <v>200</v>
      </c>
      <c r="N41" s="126"/>
      <c r="O41" s="125">
        <f t="shared" si="14"/>
        <v>632.12</v>
      </c>
      <c r="P41" s="126">
        <f t="shared" si="15"/>
        <v>530.98</v>
      </c>
    </row>
    <row r="42" spans="1:16" ht="12.75">
      <c r="A42" s="2">
        <v>15</v>
      </c>
      <c r="B42" s="112"/>
      <c r="C42" s="28">
        <f>'Город помесячно'!H149</f>
        <v>3520</v>
      </c>
      <c r="D42" s="23">
        <f t="shared" si="8"/>
        <v>11124.36</v>
      </c>
      <c r="E42" s="27">
        <f>'Город помесячно'!H168</f>
        <v>3350</v>
      </c>
      <c r="F42" s="29">
        <f t="shared" si="9"/>
        <v>10587.1</v>
      </c>
      <c r="G42" s="28">
        <f>'Город помесячно'!H191</f>
        <v>3520</v>
      </c>
      <c r="H42" s="23">
        <f t="shared" si="10"/>
        <v>11124.36</v>
      </c>
      <c r="I42" s="27">
        <f>'Город помесячно'!H210</f>
        <v>3375</v>
      </c>
      <c r="J42" s="29">
        <f t="shared" si="11"/>
        <v>10666.11</v>
      </c>
      <c r="K42" s="28">
        <f>'Город помесячно'!H229</f>
        <v>3470</v>
      </c>
      <c r="L42" s="23">
        <f t="shared" si="12"/>
        <v>10966.34</v>
      </c>
      <c r="M42" s="125">
        <f t="shared" si="13"/>
        <v>40995</v>
      </c>
      <c r="N42" s="126"/>
      <c r="O42" s="125">
        <f t="shared" si="14"/>
        <v>129557.68</v>
      </c>
      <c r="P42" s="126">
        <f t="shared" si="15"/>
        <v>107862.02</v>
      </c>
    </row>
    <row r="43" spans="1:16" ht="12.75">
      <c r="A43" s="2">
        <v>16</v>
      </c>
      <c r="B43" s="112"/>
      <c r="C43" s="28">
        <f>'Город помесячно'!H150</f>
        <v>3170</v>
      </c>
      <c r="D43" s="23">
        <f t="shared" si="8"/>
        <v>10018.24</v>
      </c>
      <c r="E43" s="27">
        <f>'Город помесячно'!H169</f>
        <v>3000</v>
      </c>
      <c r="F43" s="29">
        <f t="shared" si="9"/>
        <v>9480.99</v>
      </c>
      <c r="G43" s="28">
        <f>'Город помесячно'!H192</f>
        <v>3170</v>
      </c>
      <c r="H43" s="23">
        <f t="shared" si="10"/>
        <v>10018.24</v>
      </c>
      <c r="I43" s="27">
        <f>'Город помесячно'!H211</f>
        <v>3030</v>
      </c>
      <c r="J43" s="29">
        <f t="shared" si="11"/>
        <v>9575.8</v>
      </c>
      <c r="K43" s="28">
        <f>'Город помесячно'!H230</f>
        <v>3110</v>
      </c>
      <c r="L43" s="23">
        <f t="shared" si="12"/>
        <v>9828.62</v>
      </c>
      <c r="M43" s="125">
        <f t="shared" si="13"/>
        <v>36750</v>
      </c>
      <c r="N43" s="126"/>
      <c r="O43" s="125">
        <f t="shared" si="14"/>
        <v>116142.08</v>
      </c>
      <c r="P43" s="126">
        <f t="shared" si="15"/>
        <v>96769.27</v>
      </c>
    </row>
    <row r="44" spans="1:16" ht="12.75">
      <c r="A44" s="2">
        <v>17</v>
      </c>
      <c r="B44" s="112"/>
      <c r="C44" s="28">
        <f>'Город помесячно'!H151</f>
        <v>3480</v>
      </c>
      <c r="D44" s="23">
        <f t="shared" si="8"/>
        <v>10997.94</v>
      </c>
      <c r="E44" s="27">
        <f>'Город помесячно'!H170</f>
        <v>3300</v>
      </c>
      <c r="F44" s="29">
        <f t="shared" si="9"/>
        <v>10429.09</v>
      </c>
      <c r="G44" s="28">
        <f>'Город помесячно'!H193</f>
        <v>3480</v>
      </c>
      <c r="H44" s="23">
        <f t="shared" si="10"/>
        <v>10997.94</v>
      </c>
      <c r="I44" s="27">
        <f>'Город помесячно'!H212</f>
        <v>3330</v>
      </c>
      <c r="J44" s="29">
        <f t="shared" si="11"/>
        <v>10523.9</v>
      </c>
      <c r="K44" s="28">
        <f>'Город помесячно'!H231</f>
        <v>3420</v>
      </c>
      <c r="L44" s="23">
        <f t="shared" si="12"/>
        <v>10808.33</v>
      </c>
      <c r="M44" s="125">
        <f t="shared" si="13"/>
        <v>40410</v>
      </c>
      <c r="N44" s="126"/>
      <c r="O44" s="125">
        <f t="shared" si="14"/>
        <v>127708.93</v>
      </c>
      <c r="P44" s="126">
        <f t="shared" si="15"/>
        <v>106376.71</v>
      </c>
    </row>
    <row r="45" spans="1:16" ht="12.75">
      <c r="A45" s="34">
        <v>18</v>
      </c>
      <c r="B45" s="112"/>
      <c r="C45" s="35">
        <f>'Город помесячно'!H152</f>
        <v>1385</v>
      </c>
      <c r="D45" s="36">
        <f t="shared" si="8"/>
        <v>4377.06</v>
      </c>
      <c r="E45" s="37">
        <f>'Город помесячно'!H171</f>
        <v>1250</v>
      </c>
      <c r="F45" s="38">
        <f t="shared" si="9"/>
        <v>3950.41</v>
      </c>
      <c r="G45" s="35">
        <f>'Город помесячно'!H194</f>
        <v>1385</v>
      </c>
      <c r="H45" s="36">
        <f t="shared" si="10"/>
        <v>4377.06</v>
      </c>
      <c r="I45" s="37">
        <f>'Город помесячно'!H213</f>
        <v>1275</v>
      </c>
      <c r="J45" s="38">
        <f t="shared" si="11"/>
        <v>4029.42</v>
      </c>
      <c r="K45" s="35">
        <f>'Город помесячно'!H232</f>
        <v>1275</v>
      </c>
      <c r="L45" s="36">
        <f t="shared" si="12"/>
        <v>4029.42</v>
      </c>
      <c r="M45" s="125">
        <f t="shared" si="13"/>
        <v>15105</v>
      </c>
      <c r="N45" s="126"/>
      <c r="O45" s="125">
        <f t="shared" si="14"/>
        <v>47736.78</v>
      </c>
      <c r="P45" s="126">
        <f t="shared" si="15"/>
        <v>40294.2</v>
      </c>
    </row>
    <row r="46" spans="1:16" ht="13.5" thickBot="1">
      <c r="A46" s="3">
        <v>22</v>
      </c>
      <c r="B46" s="113"/>
      <c r="C46" s="49">
        <f>'Город помесячно'!H153</f>
        <v>2200</v>
      </c>
      <c r="D46" s="50">
        <f t="shared" si="8"/>
        <v>6952.72</v>
      </c>
      <c r="E46" s="51">
        <f>'Город помесячно'!H172</f>
        <v>2120</v>
      </c>
      <c r="F46" s="52">
        <f t="shared" si="9"/>
        <v>6699.9</v>
      </c>
      <c r="G46" s="49">
        <f>'Город помесячно'!H195</f>
        <v>2200</v>
      </c>
      <c r="H46" s="50">
        <f t="shared" si="10"/>
        <v>6952.72</v>
      </c>
      <c r="I46" s="51">
        <f>'Город помесячно'!H214</f>
        <v>2124</v>
      </c>
      <c r="J46" s="52">
        <f t="shared" si="11"/>
        <v>6712.54</v>
      </c>
      <c r="K46" s="49">
        <f>'Город помесячно'!H233</f>
        <v>2192</v>
      </c>
      <c r="L46" s="50">
        <f t="shared" si="12"/>
        <v>6927.44</v>
      </c>
      <c r="M46" s="139">
        <f t="shared" si="13"/>
        <v>25884</v>
      </c>
      <c r="N46" s="140"/>
      <c r="O46" s="137">
        <f t="shared" si="14"/>
        <v>81801.95</v>
      </c>
      <c r="P46" s="138">
        <f t="shared" si="15"/>
        <v>67985</v>
      </c>
    </row>
    <row r="47" spans="1:16" ht="17.25" customHeight="1" thickBot="1" thickTop="1">
      <c r="A47" s="25" t="s">
        <v>19</v>
      </c>
      <c r="B47" s="114"/>
      <c r="C47" s="24">
        <f aca="true" t="shared" si="16" ref="C47:M47">SUM(C34:C46)</f>
        <v>29994</v>
      </c>
      <c r="D47" s="26">
        <f t="shared" si="16"/>
        <v>94790.91</v>
      </c>
      <c r="E47" s="39">
        <f t="shared" si="16"/>
        <v>28375</v>
      </c>
      <c r="F47" s="40">
        <f t="shared" si="16"/>
        <v>89674.34</v>
      </c>
      <c r="G47" s="24">
        <f t="shared" si="16"/>
        <v>29994</v>
      </c>
      <c r="H47" s="26">
        <f t="shared" si="16"/>
        <v>94790.91</v>
      </c>
      <c r="I47" s="39">
        <f t="shared" si="16"/>
        <v>28643</v>
      </c>
      <c r="J47" s="40">
        <f t="shared" si="16"/>
        <v>90521.33</v>
      </c>
      <c r="K47" s="24">
        <f t="shared" si="16"/>
        <v>29376</v>
      </c>
      <c r="L47" s="26">
        <f t="shared" si="16"/>
        <v>92837.84</v>
      </c>
      <c r="M47" s="110">
        <f t="shared" si="16"/>
        <v>347179</v>
      </c>
      <c r="N47" s="141"/>
      <c r="O47" s="110">
        <f>SUM(O34:O46)</f>
        <v>1097200</v>
      </c>
      <c r="P47" s="141">
        <f>SUM(P34:P46)</f>
        <v>805549.03</v>
      </c>
    </row>
    <row r="48" spans="5:13" s="43" customFormat="1" ht="13.5" thickTop="1">
      <c r="E48" s="64"/>
      <c r="F48" s="44"/>
      <c r="G48" s="44"/>
      <c r="H48" s="44"/>
      <c r="I48" s="44"/>
      <c r="J48" s="65"/>
      <c r="K48" s="65"/>
      <c r="L48" s="65"/>
      <c r="M48" s="65"/>
    </row>
    <row r="54" spans="1:2" ht="12.75">
      <c r="A54" s="61" t="s">
        <v>29</v>
      </c>
      <c r="B54" s="62"/>
    </row>
    <row r="55" spans="1:2" ht="12.75">
      <c r="A55" s="61" t="s">
        <v>65</v>
      </c>
      <c r="B55" s="62"/>
    </row>
  </sheetData>
  <mergeCells count="55">
    <mergeCell ref="E11:F11"/>
    <mergeCell ref="G11:H11"/>
    <mergeCell ref="K1:P1"/>
    <mergeCell ref="A7:P7"/>
    <mergeCell ref="A8:P8"/>
    <mergeCell ref="B13:B26"/>
    <mergeCell ref="C11:D11"/>
    <mergeCell ref="A10:A12"/>
    <mergeCell ref="B10:B12"/>
    <mergeCell ref="C10:P10"/>
    <mergeCell ref="O11:P11"/>
    <mergeCell ref="K11:L11"/>
    <mergeCell ref="M41:N41"/>
    <mergeCell ref="M42:N42"/>
    <mergeCell ref="M43:N43"/>
    <mergeCell ref="K2:P5"/>
    <mergeCell ref="M11:N11"/>
    <mergeCell ref="I11:J11"/>
    <mergeCell ref="M44:N44"/>
    <mergeCell ref="M38:N38"/>
    <mergeCell ref="O38:P38"/>
    <mergeCell ref="I32:J32"/>
    <mergeCell ref="K32:L32"/>
    <mergeCell ref="M33:N33"/>
    <mergeCell ref="O40:P40"/>
    <mergeCell ref="M34:N34"/>
    <mergeCell ref="M35:N35"/>
    <mergeCell ref="O46:P46"/>
    <mergeCell ref="M46:N46"/>
    <mergeCell ref="O47:P47"/>
    <mergeCell ref="O41:P41"/>
    <mergeCell ref="O42:P42"/>
    <mergeCell ref="O43:P43"/>
    <mergeCell ref="O44:P44"/>
    <mergeCell ref="O45:P45"/>
    <mergeCell ref="M47:N47"/>
    <mergeCell ref="M45:N45"/>
    <mergeCell ref="M36:N36"/>
    <mergeCell ref="M37:N37"/>
    <mergeCell ref="M39:N39"/>
    <mergeCell ref="M40:N40"/>
    <mergeCell ref="A31:A33"/>
    <mergeCell ref="B31:B33"/>
    <mergeCell ref="C32:D32"/>
    <mergeCell ref="E32:F32"/>
    <mergeCell ref="B34:B47"/>
    <mergeCell ref="C31:P31"/>
    <mergeCell ref="M32:P32"/>
    <mergeCell ref="O33:P33"/>
    <mergeCell ref="O34:P34"/>
    <mergeCell ref="O35:P35"/>
    <mergeCell ref="O36:P36"/>
    <mergeCell ref="O37:P37"/>
    <mergeCell ref="O39:P39"/>
    <mergeCell ref="G32:H32"/>
  </mergeCells>
  <printOptions horizontalCentered="1"/>
  <pageMargins left="0.11811023622047245" right="0.11811023622047245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УЗ Котова</cp:lastModifiedBy>
  <cp:lastPrinted>2012-01-23T11:08:27Z</cp:lastPrinted>
  <dcterms:created xsi:type="dcterms:W3CDTF">2007-02-09T07:54:16Z</dcterms:created>
  <dcterms:modified xsi:type="dcterms:W3CDTF">2012-01-26T11:26:11Z</dcterms:modified>
  <cp:category/>
  <cp:version/>
  <cp:contentType/>
  <cp:contentStatus/>
</cp:coreProperties>
</file>