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072" windowHeight="12780" activeTab="7"/>
  </bookViews>
  <sheets>
    <sheet name="№1" sheetId="1" r:id="rId1"/>
    <sheet name="№2" sheetId="2" r:id="rId2"/>
    <sheet name="№3" sheetId="3" r:id="rId3"/>
    <sheet name="№4" sheetId="4" r:id="rId4"/>
    <sheet name="№ 5" sheetId="5" r:id="rId5"/>
    <sheet name="№10" sheetId="6" r:id="rId6"/>
    <sheet name="№11" sheetId="7" r:id="rId7"/>
    <sheet name="№12" sheetId="8" r:id="rId8"/>
  </sheets>
  <definedNames>
    <definedName name="_xlnm.Print_Titles" localSheetId="0">'№1'!$6:$7</definedName>
    <definedName name="_xlnm.Print_Titles" localSheetId="1">'№2'!$6:$7</definedName>
    <definedName name="_xlnm.Print_Titles" localSheetId="2">'№3'!$6:$6</definedName>
  </definedNames>
  <calcPr fullCalcOnLoad="1"/>
</workbook>
</file>

<file path=xl/sharedStrings.xml><?xml version="1.0" encoding="utf-8"?>
<sst xmlns="http://schemas.openxmlformats.org/spreadsheetml/2006/main" count="687" uniqueCount="499">
  <si>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</si>
  <si>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</si>
  <si>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</si>
  <si>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2 02 03029 04 0000 151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</si>
  <si>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</si>
  <si>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</si>
  <si>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2 02 03033 04 0000 151</t>
  </si>
  <si>
    <t>Субвенции бюджетам городских округов на оздоровление детей</t>
  </si>
  <si>
    <t>2 02 03037 04 0000 151</t>
  </si>
  <si>
    <t>2 02 03039 04 0000 151</t>
  </si>
  <si>
    <t>Субвенции бюджетам городских округов на закладку и уход за многолетними насаждениями</t>
  </si>
  <si>
    <t>2 02 03040 04 0000 151</t>
  </si>
  <si>
    <t>2 02 03043 04 0000 151</t>
  </si>
  <si>
    <t>Субвенции бюджетам городских округов на поддержку племенного животноводства</t>
  </si>
  <si>
    <t>2 02 03049 04 0000 151</t>
  </si>
  <si>
    <t>2 02 03052 04 0000 151</t>
  </si>
  <si>
    <t>Субвенции бюджетам городских округов на развитие консультационной помощи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</si>
  <si>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</si>
  <si>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</si>
  <si>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</si>
  <si>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</si>
  <si>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2 02 03060 04 0000 151</t>
  </si>
  <si>
    <t>Субвенции бюджетам городских округов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</si>
  <si>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</si>
  <si>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</si>
  <si>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</si>
  <si>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</si>
  <si>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2 02 03069 04 0000 151</t>
  </si>
  <si>
    <t>2 02 03070 04 0000 151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</si>
  <si>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 </t>
  </si>
  <si>
    <t>2 02 03999 04 0000 151</t>
  </si>
  <si>
    <t>Прочие субвенции бюджетам городских округов</t>
  </si>
  <si>
    <t>2 02 04005 04 0000 151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</si>
  <si>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</si>
  <si>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</si>
  <si>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</si>
  <si>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</si>
  <si>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2 02 04021 04 0000 151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</si>
  <si>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</si>
  <si>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</si>
  <si>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</si>
  <si>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</si>
  <si>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</si>
  <si>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</si>
  <si>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 бюджеты городских округов от бюджетов субъектов Российской Федерации</t>
  </si>
  <si>
    <t>2 02 09071 04 0000 151</t>
  </si>
  <si>
    <t>Прочие безвозмездные поступления в бюджеты городских округов от бюджета Пенсионного фонда Российской Федерации</t>
  </si>
  <si>
    <t>2 02 09072 04 0000 151</t>
  </si>
  <si>
    <t>Прочие безвозмездные поступления в бюджеты городских округов от бюджета Фонда социального страхования Российской Федерации</t>
  </si>
  <si>
    <t>2 02 09073 04 0000 151</t>
  </si>
  <si>
    <t>Прочие безвозмездные поступления в бюджеты городских округов от бюджета Федерального фонда обязательного медицинского страхования</t>
  </si>
  <si>
    <t>2 02 09074 04 0000 151</t>
  </si>
  <si>
    <t>Прочие безвозмездные поступления в бюджеты городских округов от бюджетов территориальных фондов обязательного медицинского страхования</t>
  </si>
  <si>
    <t>2 03 04000 04 0000 180</t>
  </si>
  <si>
    <t>Безвозмездные поступления от государственных организаций в бюджеты городских округов</t>
  </si>
  <si>
    <t>2 03 10001 04 0001 180</t>
  </si>
  <si>
    <t>2 03 10001 04 0002 180</t>
  </si>
  <si>
    <t>2 07 04000 04 0000 180</t>
  </si>
  <si>
    <t>Прочие безвозмездные поступления в бюджеты городских округов</t>
  </si>
  <si>
    <t>2 08 04000 04 0000 180</t>
  </si>
  <si>
    <t>Комитет по управлению муниципальным имуществом и земельным отношениям Администрации Северодвинска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</si>
  <si>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</si>
  <si>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</si>
  <si>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</si>
  <si>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330</t>
  </si>
  <si>
    <t>Администрация муниципального образования "Северодвинск"</t>
  </si>
  <si>
    <t>Муниципальное учреждение "Городской Совет депутатов муниципального образования "Северодвинск"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</si>
  <si>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</si>
  <si>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</si>
  <si>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</si>
  <si>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</si>
  <si>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163</t>
  </si>
  <si>
    <t>1 11 05034 04 0100 120</t>
  </si>
  <si>
    <t>1 11 05034 04 0200 120</t>
  </si>
  <si>
    <t>1 11 05034 04 0300 120</t>
  </si>
  <si>
    <t>1 11 05034 04 0400 120</t>
  </si>
  <si>
    <t>1 11 07014 04 0100 120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</si>
  <si>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7.1.1.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</si>
  <si>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1 11 07014 04 0200 120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</si>
  <si>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7.1.2.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</si>
  <si>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1 11 07014 04 0300 120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</si>
  <si>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7.1.3.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</si>
  <si>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1 11 08040 04 0000 120</t>
  </si>
  <si>
    <t>1 11 09014 04 0000 120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</si>
  <si>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</si>
  <si>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</si>
  <si>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</si>
  <si>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1 11 09034 04 0000 120</t>
  </si>
  <si>
    <t xml:space="preserve">1 11 09044 04 0200 120 </t>
  </si>
  <si>
    <t>1 14 01040 04 0000 410</t>
  </si>
  <si>
    <t>Доходы от продажи квартир, находящихся в собственности городских округов</t>
  </si>
  <si>
    <t>1 14 02032 04 0000 410</t>
  </si>
  <si>
    <t>1 14 02032 04 0000 440</t>
  </si>
  <si>
    <t>1 14 02033 04 0000 410</t>
  </si>
  <si>
    <t>2 02 02116 04 0000 151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</si>
  <si>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</si>
  <si>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1 14 02033 04 0000 440</t>
  </si>
  <si>
    <t>1 14 03040 04 0000 410</t>
  </si>
  <si>
    <t>1 14 03040 04 0000 440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</si>
  <si>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</si>
  <si>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</si>
  <si>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соотечетвенников, проживающих за рубежом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</si>
  <si>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</si>
  <si>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</si>
  <si>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</si>
  <si>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</si>
  <si>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</si>
  <si>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</si>
  <si>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1 17 05040 04 0100 180</t>
  </si>
  <si>
    <t>Прочие неналоговые доходы бюджетов городских округов, в части платы за предоставление возможности временного размещения временного объекта</t>
  </si>
  <si>
    <t>303</t>
  </si>
  <si>
    <t>1 11 09044 04 0100 120</t>
  </si>
  <si>
    <t>1 17 05040 04 0200 180</t>
  </si>
  <si>
    <t>Прочие неналоговые доходы бюджетов городских округов, в части платы за участие в мероприятиях, проводимых Администрацией Северодвинска</t>
  </si>
  <si>
    <t>000</t>
  </si>
  <si>
    <t>Иные доходы местного бюджета, администрирование которых может осуществляться главными администраторами местного бюджета в пределах их компетенций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</si>
  <si>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</si>
  <si>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</si>
  <si>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1 14 04040 04 0000 420</t>
  </si>
  <si>
    <t xml:space="preserve">Доходы от продажи нематериальных активов, находящихся в собственности городских округов </t>
  </si>
  <si>
    <t>1 15 02040 04 0000 140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</si>
  <si>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</si>
  <si>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</si>
  <si>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Денежные взыскания (штрафы) за административные правонарушения в области дорожного движения</t>
  </si>
  <si>
    <t>Комитет жилищно-коммунального хозяйства, транспорта и связи Администрации Северодвинска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</si>
  <si>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</si>
  <si>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</si>
  <si>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</si>
  <si>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 бюджеты городских округов</t>
  </si>
  <si>
    <t>1 17 05040 04 0000 180</t>
  </si>
  <si>
    <t>Прочие неналоговые доходы  бюджетов городских округов</t>
  </si>
  <si>
    <t>2 02 03013 04 0000 151</t>
  </si>
  <si>
    <t>_____________</t>
  </si>
  <si>
    <t>Примечание:</t>
  </si>
  <si>
    <t>Приложение № 1</t>
  </si>
  <si>
    <t>Перечень главных администраторов доходов местного бюджета</t>
  </si>
  <si>
    <t>Код бюджетной классификации Российской Федерации</t>
  </si>
  <si>
    <t xml:space="preserve">Наименование </t>
  </si>
  <si>
    <t>главного администратора доходов</t>
  </si>
  <si>
    <t>доходов  местного бюджета</t>
  </si>
  <si>
    <t>054</t>
  </si>
  <si>
    <t>Управление здравоохранения Администрации Северодвинска</t>
  </si>
  <si>
    <t>056</t>
  </si>
  <si>
    <t>Управление культуры и общественных связей Администрации Северодвинска</t>
  </si>
  <si>
    <t>075</t>
  </si>
  <si>
    <t>Управление образования Администрации Северодвинска</t>
  </si>
  <si>
    <t>092</t>
  </si>
  <si>
    <t>Финансовое управление Администрации Северодвинска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</si>
  <si>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</si>
  <si>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</si>
  <si>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</si>
  <si>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</si>
  <si>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</si>
  <si>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</si>
  <si>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2 01 04000 04 0000 180</t>
  </si>
  <si>
    <t>Безвозмездные поступления от нерезидентов в  бюджеты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</si>
  <si>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</si>
  <si>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</si>
  <si>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</si>
  <si>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</si>
  <si>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</si>
  <si>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 бюджетам городских округов</t>
  </si>
  <si>
    <t>2 02 02003 04 0000 151</t>
  </si>
  <si>
    <t>Субсидии бюджетам городских округов на реформирование муниципальных финансов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</si>
  <si>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</si>
  <si>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</si>
  <si>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</si>
  <si>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>2 02 02021 04 0000 151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</si>
  <si>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</si>
  <si>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</si>
  <si>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</si>
  <si>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</si>
  <si>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</si>
  <si>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</si>
  <si>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</si>
  <si>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2 02 02044 04 0000 151</t>
  </si>
  <si>
    <t>Субсидии бюджетам городских округов на обеспечение автомобильными дорогами новых микрорайонов</t>
  </si>
  <si>
    <t>2 02 02046 04 0000 151</t>
  </si>
  <si>
    <t>2 02 02051 04 0000 151</t>
  </si>
  <si>
    <t>Субсидии бюджетам городских округов на реализацию федеральных целевых программ</t>
  </si>
  <si>
    <t>2 02 02071 04 0000 151</t>
  </si>
  <si>
    <t>Субсидии бюджетам городских округов на предоставление грантов в области науки, культуры, искусства и средств массовой информации</t>
  </si>
  <si>
    <t>2 02 02073 04 0000 151</t>
  </si>
  <si>
    <t>Субсидии бюджетам городских округов на создание технопарков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</si>
  <si>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</si>
  <si>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</si>
  <si>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</si>
  <si>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</si>
  <si>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</si>
  <si>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</si>
  <si>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</si>
  <si>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</si>
  <si>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</si>
  <si>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 (в части реализации материальных запасов по указанному имуществу)</t>
  </si>
  <si>
    <t>Платежи, взимаемые организациями городских округов за выполнение определенных функций</t>
  </si>
  <si>
    <t>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</si>
  <si>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</si>
  <si>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2 02 02081 04 0000 151</t>
  </si>
  <si>
    <t>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</t>
  </si>
  <si>
    <t>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</si>
  <si>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</si>
  <si>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2 02 02088 04 0001 151</t>
  </si>
  <si>
    <t>2 02 02088 04 0002 151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</si>
  <si>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</si>
  <si>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</si>
  <si>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</si>
  <si>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аврийного жилищного фонда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</si>
  <si>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</si>
  <si>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</si>
  <si>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2 02 02104 04 0000 151</t>
  </si>
  <si>
    <t>Субсидии бюджетам городских округов на организацию дистанционного обучения инвалидов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</si>
  <si>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</si>
  <si>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</si>
  <si>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</si>
  <si>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</si>
  <si>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</si>
  <si>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</si>
  <si>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2 02 03002 04 0000 151</t>
  </si>
  <si>
    <t>Субвенции бюджетам городских округов на осуществление полномочий по подготовке и проведению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</si>
  <si>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</si>
  <si>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</si>
  <si>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2 02 03004 04 0000 151</t>
  </si>
  <si>
    <t>Субвенции бюджетам городских округов на обеспечение мер социальной поддержки для лиц, награжденных знаком «Почетный донор СССР», «Почетный донор России»</t>
  </si>
  <si>
    <t>2 02 03005 04 0000 151</t>
  </si>
  <si>
    <t>Субвенции бюджетам городских округов на организацию, регулирование и охрану водных биологических ресурсов</t>
  </si>
  <si>
    <t>2 02 03006 04 0000 151</t>
  </si>
  <si>
    <t>Субвенции бюджетам городских округов на охрану и использование объектов животного мира, отнесенных к объектам охоты</t>
  </si>
  <si>
    <t>2 02 03007 04 0000 151</t>
  </si>
  <si>
    <t>Субвенции бюджетам городских округов на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</si>
  <si>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2 02 03010 04 0000 151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</si>
  <si>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</si>
  <si>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2 02 03011 04 0000 151</t>
  </si>
  <si>
    <t>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</si>
  <si>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</si>
  <si>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</si>
  <si>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</si>
  <si>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2 02 03014 04 0000 151</t>
  </si>
  <si>
    <t>2 02 02088 04 0000 151</t>
  </si>
  <si>
    <t>2 02 02088 04 0004 151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</si>
  <si>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</si>
  <si>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</si>
  <si>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</si>
  <si>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аврийного жилищного фонда с учетом необходимости развития малоэтажного жилищного строительства за счет средств бюджетов</t>
  </si>
  <si>
    <t>2 02 02109 04 0000 151</t>
  </si>
  <si>
    <t>Субсидии бюджетам городских округов на проведение капитального ремонта многоквартирных домов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</si>
  <si>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</si>
  <si>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</si>
  <si>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</si>
  <si>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</si>
  <si>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к решению Совета депутатов Северодвинска от 15.12.2010 № 158 </t>
  </si>
  <si>
    <t>Приложение № 2</t>
  </si>
  <si>
    <t xml:space="preserve">Перечень главных администраторов источников финансирования дефицита местного бюджета
</t>
  </si>
  <si>
    <t>Код главы</t>
  </si>
  <si>
    <t>Код группы, подгруппы, статьи  и вида источников</t>
  </si>
  <si>
    <t>Наименование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</si>
  <si>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</si>
  <si>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</si>
  <si>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</si>
  <si>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</si>
  <si>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</si>
  <si>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</si>
  <si>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</si>
  <si>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</si>
  <si>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01 06 04 00 04 0000 810</t>
  </si>
  <si>
    <t>Исполнение муниципальных гарантий Российской Федерации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</si>
  <si>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Комитет жилищно-коммунального хозяйства, транспорта и связи Администарции Северодвинска</t>
  </si>
  <si>
    <t xml:space="preserve"> 01 06 01 00 04 0000 630</t>
  </si>
  <si>
    <t>Средства от продажи акций и иных форм участия в капитале, находящихся в собственности городского округа</t>
  </si>
  <si>
    <t>Приложение № 5</t>
  </si>
  <si>
    <t>к решению Совета депутатов Северодвинска от 15.12.2010 № 158</t>
  </si>
  <si>
    <t>Прогнозируемый объем доходов от приносящей доход деятельности муниципальных бюджетных учреждений, а также прогнозируемый объем расходов за счет указанных доходов, на 2011 год</t>
  </si>
  <si>
    <t>Итого</t>
  </si>
  <si>
    <t>Иные источники финансирования дефицита бюджета городского округа, администрирование которых может осуществляться главными администраторами источников финансирования дефицита местного бюджета в пределах их компетенции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</si>
  <si>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</si>
  <si>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</si>
  <si>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</si>
  <si>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</si>
  <si>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Приложение № 3</t>
  </si>
  <si>
    <t>Объем поступления доходов местного бюджета в 2011 году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</si>
  <si>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</si>
  <si>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</si>
  <si>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</si>
  <si>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</si>
  <si>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</si>
  <si>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</si>
  <si>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</si>
  <si>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</si>
  <si>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</si>
  <si>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</si>
  <si>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</si>
  <si>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</si>
  <si>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</si>
  <si>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</si>
  <si>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</si>
  <si>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</si>
  <si>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</si>
  <si>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</si>
  <si>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</si>
  <si>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</si>
  <si>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</si>
  <si>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</si>
  <si>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</si>
  <si>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</si>
  <si>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</si>
  <si>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</si>
  <si>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</si>
  <si>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</si>
  <si>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</si>
  <si>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</si>
  <si>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</si>
  <si>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</si>
  <si>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</si>
  <si>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</si>
  <si>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</si>
  <si>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</si>
  <si>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</si>
  <si>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</si>
  <si>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</si>
  <si>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</si>
  <si>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</si>
  <si>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</si>
  <si>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</si>
  <si>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</si>
  <si>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</si>
  <si>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</si>
  <si>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</si>
  <si>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</si>
  <si>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</si>
  <si>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</si>
  <si>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</si>
  <si>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</si>
  <si>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</si>
  <si>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</si>
  <si>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</si>
  <si>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</si>
  <si>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</si>
  <si>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</si>
  <si>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</si>
  <si>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</si>
  <si>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</si>
  <si>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</si>
  <si>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</si>
  <si>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</si>
  <si>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</si>
  <si>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</si>
  <si>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</si>
  <si>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</si>
  <si>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</si>
  <si>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</si>
  <si>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</si>
  <si>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</si>
  <si>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</si>
  <si>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</si>
  <si>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</si>
  <si>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</si>
  <si>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</si>
  <si>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</si>
  <si>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</si>
  <si>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Прочие неналоговые доходы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</si>
  <si>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</si>
  <si>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</si>
  <si>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1 18 04000 04 0000 151</t>
  </si>
  <si>
    <t>Доходы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</si>
  <si>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</si>
  <si>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</si>
  <si>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</si>
  <si>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</si>
  <si>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</si>
  <si>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</si>
  <si>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</si>
  <si>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</si>
  <si>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</si>
  <si>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</si>
  <si>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</si>
  <si>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</si>
  <si>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</si>
  <si>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</si>
  <si>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</si>
  <si>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</si>
  <si>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РФ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</si>
  <si>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</si>
  <si>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2 02 04000 00 0000 151</t>
  </si>
  <si>
    <t>ИНЫЕ МЕЖБЮДЖЕТНЫЕ ТРАНСФЕРТЫ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</si>
  <si>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</si>
  <si>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Субсидии бюджетам городских округов на комплектование книжных фондов библиотек муниципальных образований</t>
  </si>
  <si>
    <t>ВСЕГО ДОХОДОВ</t>
  </si>
  <si>
    <t>Приложение № 4</t>
  </si>
  <si>
    <t>Источники финансирования дефицита местного бюджета на 2011 год</t>
  </si>
  <si>
    <t xml:space="preserve">Код бюджетной классификации </t>
  </si>
  <si>
    <t>Сумма,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</si>
  <si>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</si>
  <si>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</si>
  <si>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</si>
  <si>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</si>
  <si>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</si>
  <si>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</si>
  <si>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</si>
  <si>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</si>
  <si>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</si>
  <si>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</si>
  <si>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</si>
  <si>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</si>
  <si>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01 05 0000 00 0000 600</t>
  </si>
  <si>
    <t>Уменьшение остатков средств бюджетов</t>
  </si>
  <si>
    <t>01 05 0000 04 0000 610</t>
  </si>
  <si>
    <t>ИТОГО ИСТОЧНИКОВ</t>
  </si>
  <si>
    <t>Приложение № 11</t>
  </si>
  <si>
    <t>Размер муниципальных долговых обязательств муниципального образования</t>
  </si>
  <si>
    <t xml:space="preserve"> "Северодвинск" по их видам на 01 января 2012 год (верхний предел) </t>
  </si>
  <si>
    <t>Сумма,  тыс. руб.</t>
  </si>
  <si>
    <t>Кредитные соглашения и договоры</t>
  </si>
  <si>
    <t>Обязательства по муниципальным гарантиям</t>
  </si>
  <si>
    <t>Итого муниципальный долг</t>
  </si>
  <si>
    <t>Приложение № 10</t>
  </si>
  <si>
    <t>Приложение № 12</t>
  </si>
  <si>
    <t>Программа муниципальных заимствований муниципального образования "Северодвинск" на 2011 год</t>
  </si>
  <si>
    <t>Получение кредитов</t>
  </si>
  <si>
    <t>Погашение основной суммы долга</t>
  </si>
  <si>
    <t>Бюджетные кредиты</t>
  </si>
  <si>
    <t>Погашение (списание) основной суммы долга</t>
  </si>
  <si>
    <t>Муниципальные гарантии</t>
  </si>
  <si>
    <t>Предоставление муниципальных гарантий</t>
  </si>
  <si>
    <t>Погашение (исполнение) муниципальных гарантий</t>
  </si>
  <si>
    <t xml:space="preserve">Программа предоставления муниципальных гарантий муниципального образования                          "Северодвинск" в 2011 году </t>
  </si>
  <si>
    <t>1. Перечень подлежащих предоставлению и исполнению муниципальных гарантий Северодвинска</t>
  </si>
  <si>
    <t>Направление (цель) гарантирования</t>
  </si>
  <si>
    <t>Сумма гарантирования, тыс. руб.</t>
  </si>
  <si>
    <t>Срок действия</t>
  </si>
  <si>
    <t>Основной долг</t>
  </si>
  <si>
    <t>Проценты и прочие расходы на обслужива- ние долга</t>
  </si>
  <si>
    <t>Предоставление муниципальной гарантии Северодвинска за Северодвинское муниципальное пассажирское автотранспортное предприятие для целей погашения кредиторской задолженности, а также кредиторской задолженности по заключенным кредитным договорам (договорам займа), в том числе на реструктуризацию задолженности по заключенным кредитным договорам (договорам займа) без права регрессного требования гаранта к принципалу</t>
  </si>
  <si>
    <t>-</t>
  </si>
  <si>
    <t>2012 год</t>
  </si>
  <si>
    <t xml:space="preserve">Предоставление муниципальной гарантии Северодвинска за Северодвинское муниципальное унитарное предприятие "Горсвет" для целевого использования кредитов (займов) на реализацию мероприятий по модернизации системы уличного освещения без права регрессного требования гаранта к принципалу </t>
  </si>
  <si>
    <t>2015 год</t>
  </si>
  <si>
    <t>Всего объем предоставления муниципальных гарантий</t>
  </si>
  <si>
    <t>2.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</si>
  <si>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 Северодвинска</t>
  </si>
  <si>
    <t xml:space="preserve">Объем бюджетных ассигнований на исполнение гарантий по возможным гарантийным случаям, тыс. руб. </t>
  </si>
  <si>
    <t>За счет источников финансирования дефицита местного бюджета</t>
  </si>
  <si>
    <t>За счет расходов местного бюджета, в том числе:</t>
  </si>
  <si>
    <t>СМПАТП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</si>
  <si>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</si>
  <si>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</si>
  <si>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стороительства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</si>
  <si>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округов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</si>
  <si>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Субвенции бюджетам городских округов на компенсацию части затрат по страхованию урожая сельскохозяйственных культур, урожая многолетних насаждений и их посадок многолетних насаждений</t>
  </si>
  <si>
    <t>Субвенции бюджетам городских округов на оказание высокотехнологичной медицинской помощи гражданам Российской Федерации</t>
  </si>
  <si>
    <t>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</si>
  <si>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</si>
  <si>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</si>
  <si>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 подразделений милиции общественной безопасности и социальных выплат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</si>
  <si>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</si>
  <si>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</si>
  <si>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</si>
  <si>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</si>
  <si>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2 03 10001 04 0000 180</t>
  </si>
  <si>
    <t>2 03 10001 04 0004 180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</si>
  <si>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стороительства</t>
  </si>
  <si>
    <t>Доходы от эксплуатации и использования имущества автомобильных дорог, находящихся в собственности городских округов</t>
  </si>
  <si>
    <t>1 14 02030 04 0000 410</t>
  </si>
  <si>
    <t>1 14 02030 04 0000 440</t>
  </si>
  <si>
    <t>2 10 04000 04 0000 151</t>
  </si>
  <si>
    <t>2 09 04010 04 0000 180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</si>
  <si>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исключнием земельных участков муниципальных бюджетных и автономных учреждений)</t>
  </si>
  <si>
    <t>Доходы от сдачи в аренду имущества, находящегося в собственности городских округов и переданного в оперативное управление образовательным учреждениям, имеющим муниципальный статус (за исключением имущества муниципальных бюджетных и автономных учреждений)</t>
  </si>
  <si>
    <t>Доходы от сдачи в аренду имущества, находящегося в собственности городских округов и переданного в оперативное управление  учреждениям здравоохранения, имеющим муниципальный статус (за исключением имущества муниципальных бюджетных и автономных учреждений)</t>
  </si>
  <si>
    <t>Доходы от сдачи в аренду имущества, находящегося в собственности городских округов и переданного в оперативное управление муниципальным  учреждениям культуры и искусства, имеющим муниципальный статус и финансируемых из местного бюджета (за исключением имущества муниципальных бюджетных и автономных учреждений)</t>
  </si>
  <si>
    <t>Доходы от сдачи в аренду иного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</si>
  <si>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</si>
  <si>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т.ч. казенных), в части платы за размещение наружной рекламы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</si>
  <si>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</si>
  <si>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</si>
  <si>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</si>
  <si>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</si>
  <si>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</si>
  <si>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</si>
  <si>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поступления от использования имущества, находящихся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т.ч. казенных), в части платы за наем жилых помещений</t>
  </si>
  <si>
    <t>С 1 января 2011 года до 1 января 2012 года для учета в доходах местного бюджета поступлений от распоряжения находящимся в муниципальной собственности имуществом, переданным на праве оперативного управления муниципальным бюджетным учреждениям, в отношении которых органом Администрации Северодвинска – главным распорядителем средств местного бюджета не принято решение о предоставлении им субсидий из местного бюджета в соответствии с пунктом 1 статьи  78.1 Бюджетного кодекса Российской Федерации, а также от продажи указанного имущества применяются коды классификации доходов бюджетов, аналогичные используемым для учета доходов названных доходов от имущества, переданного на праве оперативного управления муниципальным казенным учреждениям.</t>
  </si>
  <si>
    <t>Доходы бюджетов городских округов от возврата остатков субсидий и субвенций прошлых лет небюджетными организациями *</t>
  </si>
  <si>
    <t>* Администраторами поступлений по группе доходов "2 09 04010 04 - доходы бюджетов бюджетной системы Российской Федерации от возврата остатков субсидий и субвенций прошлых лет" (в части доходов, зачисляемых в местный бюджет) являются уполномоченные органы местного самоуправления, а также созданные ими бюджетные учреждения, предоставившие соответствующие субсидии и субвенции</t>
  </si>
  <si>
    <t>Субвенции бюджетам городских округов на поощрение лучших учителей</t>
  </si>
  <si>
    <t>2 02 03015 04 0000 151</t>
  </si>
  <si>
    <t>Субвенции бюджетам городских округов на осуществление первичного воинского учета на территориях, где отсутстуют военные комиссариаты</t>
  </si>
  <si>
    <t>2 02 03018 04 0000 151</t>
  </si>
  <si>
    <t>Субвенции бюджетам городских округов на осуществление отдельных полномочий в области лесных отношений</t>
  </si>
  <si>
    <t>2 02 03019 04 0000 151</t>
  </si>
  <si>
    <t>Субвенции бюджетам городских округов на осуществление отдельных полномочий в области водных отношений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</si>
  <si>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</si>
  <si>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</si>
  <si>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</si>
  <si>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 xml:space="preserve">Субвенции бюджетам городских округов на ежемесячное денежное вознаграждение за классное руководство 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</si>
  <si>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</si>
  <si>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</si>
  <si>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</si>
  <si>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</si>
  <si>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2 02 03025 04 0000 151</t>
  </si>
  <si>
    <t>Субвенции бюджетам городских округов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</si>
  <si>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2 02 03026 04 0000 151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</si>
</sst>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_-* #,##0.0_р_._-;\-* #,##0.0_р_._-;_-* &quot;-&quot;?_р_._-;_-@_-"/>
    <numFmt numFmtId="170" formatCode="#,##0.0"/>
  </numFmts>
  <fonts count="1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color indexed="12"/>
      <name val="Arial Cyr"/>
      <family val="0"/>
    </font>
    <font>
      <sz val="12"/>
      <name val="Times New Roman CYR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168" fontId="1" fillId="0" borderId="1" xfId="0" applyNumberFormat="1" applyFont="1" applyFill="1" applyBorder="1" applyAlignment="1">
      <alignment horizontal="right" shrinkToFit="1"/>
    </xf>
    <xf numFmtId="0" fontId="3" fillId="0" borderId="1" xfId="0" applyFont="1" applyBorder="1" applyAlignment="1">
      <alignment wrapText="1"/>
    </xf>
    <xf numFmtId="168" fontId="3" fillId="0" borderId="1" xfId="0" applyNumberFormat="1" applyFont="1" applyFill="1" applyBorder="1" applyAlignment="1">
      <alignment horizontal="right" shrinkToFi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1" xfId="0" applyFont="1" applyBorder="1" applyAlignment="1">
      <alignment horizontal="left" wrapText="1"/>
    </xf>
    <xf numFmtId="168" fontId="3" fillId="2" borderId="1" xfId="0" applyNumberFormat="1" applyFont="1" applyFill="1" applyBorder="1" applyAlignment="1">
      <alignment horizontal="right" shrinkToFit="1"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right" shrinkToFit="1"/>
    </xf>
    <xf numFmtId="168" fontId="3" fillId="0" borderId="1" xfId="0" applyNumberFormat="1" applyFont="1" applyBorder="1" applyAlignment="1">
      <alignment horizontal="right" shrinkToFi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168" fontId="1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70" fontId="3" fillId="0" borderId="1" xfId="0" applyNumberFormat="1" applyFont="1" applyBorder="1" applyAlignment="1">
      <alignment shrinkToFit="1"/>
    </xf>
    <xf numFmtId="170" fontId="3" fillId="0" borderId="1" xfId="0" applyNumberFormat="1" applyFont="1" applyBorder="1" applyAlignment="1">
      <alignment horizontal="right" shrinkToFit="1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shrinkToFit="1"/>
    </xf>
    <xf numFmtId="0" fontId="1" fillId="0" borderId="5" xfId="0" applyFont="1" applyBorder="1" applyAlignment="1">
      <alignment vertical="center" wrapText="1"/>
    </xf>
    <xf numFmtId="170" fontId="1" fillId="0" borderId="1" xfId="0" applyNumberFormat="1" applyFont="1" applyBorder="1" applyAlignment="1">
      <alignment horizontal="right" shrinkToFi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68" fontId="3" fillId="0" borderId="1" xfId="0" applyNumberFormat="1" applyFont="1" applyBorder="1" applyAlignment="1">
      <alignment shrinkToFit="1"/>
    </xf>
    <xf numFmtId="168" fontId="1" fillId="0" borderId="1" xfId="0" applyNumberFormat="1" applyFont="1" applyBorder="1" applyAlignment="1">
      <alignment shrinkToFi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justify" wrapText="1"/>
    </xf>
    <xf numFmtId="0" fontId="1" fillId="0" borderId="7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168" fontId="3" fillId="0" borderId="5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51">
      <selection activeCell="C15" sqref="C15"/>
    </sheetView>
  </sheetViews>
  <sheetFormatPr defaultColWidth="9.00390625" defaultRowHeight="12.75"/>
  <cols>
    <col min="1" max="1" width="10.125" style="26" customWidth="1"/>
    <col min="2" max="2" width="23.50390625" style="1" customWidth="1"/>
    <col min="3" max="3" width="54.625" style="27" customWidth="1"/>
    <col min="4" max="16384" width="9.125" style="1" customWidth="1"/>
  </cols>
  <sheetData>
    <row r="1" spans="1:3" ht="15">
      <c r="A1" s="99" t="s">
        <v>134</v>
      </c>
      <c r="B1" s="99"/>
      <c r="C1" s="99"/>
    </row>
    <row r="2" spans="1:3" ht="15">
      <c r="A2" s="100" t="s">
        <v>249</v>
      </c>
      <c r="B2" s="100"/>
      <c r="C2" s="100"/>
    </row>
    <row r="3" spans="1:3" ht="15">
      <c r="A3" s="101"/>
      <c r="B3" s="101"/>
      <c r="C3" s="101"/>
    </row>
    <row r="4" spans="1:3" ht="15">
      <c r="A4" s="92" t="s">
        <v>135</v>
      </c>
      <c r="B4" s="92"/>
      <c r="C4" s="92"/>
    </row>
    <row r="5" spans="1:3" ht="15">
      <c r="A5" s="2"/>
      <c r="B5" s="2"/>
      <c r="C5" s="2"/>
    </row>
    <row r="6" spans="1:3" ht="15">
      <c r="A6" s="93" t="s">
        <v>136</v>
      </c>
      <c r="B6" s="94"/>
      <c r="C6" s="95" t="s">
        <v>137</v>
      </c>
    </row>
    <row r="7" spans="1:3" ht="62.25">
      <c r="A7" s="3" t="s">
        <v>138</v>
      </c>
      <c r="B7" s="3" t="s">
        <v>139</v>
      </c>
      <c r="C7" s="96"/>
    </row>
    <row r="8" spans="1:3" ht="15">
      <c r="A8" s="3">
        <v>1</v>
      </c>
      <c r="B8" s="3">
        <v>2</v>
      </c>
      <c r="C8" s="3">
        <v>3</v>
      </c>
    </row>
    <row r="9" spans="1:3" ht="30.75">
      <c r="A9" s="4" t="s">
        <v>140</v>
      </c>
      <c r="B9" s="5"/>
      <c r="C9" s="6" t="s">
        <v>141</v>
      </c>
    </row>
    <row r="10" spans="1:3" ht="30.75">
      <c r="A10" s="4" t="s">
        <v>142</v>
      </c>
      <c r="B10" s="7"/>
      <c r="C10" s="6" t="s">
        <v>143</v>
      </c>
    </row>
    <row r="11" spans="1:3" ht="30.75">
      <c r="A11" s="4" t="s">
        <v>144</v>
      </c>
      <c r="B11" s="7"/>
      <c r="C11" s="14" t="s">
        <v>145</v>
      </c>
    </row>
    <row r="12" spans="1:3" ht="30.75">
      <c r="A12" s="4" t="s">
        <v>146</v>
      </c>
      <c r="B12" s="7"/>
      <c r="C12" s="14" t="s">
        <v>147</v>
      </c>
    </row>
    <row r="13" spans="1:3" ht="46.5">
      <c r="A13" s="8" t="s">
        <v>146</v>
      </c>
      <c r="B13" s="5" t="s">
        <v>150</v>
      </c>
      <c r="C13" s="9" t="s">
        <v>151</v>
      </c>
    </row>
    <row r="14" spans="1:3" ht="46.5">
      <c r="A14" s="8" t="s">
        <v>146</v>
      </c>
      <c r="B14" s="5" t="s">
        <v>152</v>
      </c>
      <c r="C14" s="9" t="s">
        <v>153</v>
      </c>
    </row>
    <row r="15" spans="1:3" ht="30.75">
      <c r="A15" s="8" t="s">
        <v>146</v>
      </c>
      <c r="B15" s="10" t="s">
        <v>154</v>
      </c>
      <c r="C15" s="9" t="s">
        <v>155</v>
      </c>
    </row>
    <row r="16" spans="1:3" ht="30.75">
      <c r="A16" s="8" t="s">
        <v>146</v>
      </c>
      <c r="B16" s="10" t="s">
        <v>156</v>
      </c>
      <c r="C16" s="9" t="s">
        <v>157</v>
      </c>
    </row>
    <row r="17" spans="1:3" ht="30.75">
      <c r="A17" s="8" t="s">
        <v>146</v>
      </c>
      <c r="B17" s="10" t="s">
        <v>158</v>
      </c>
      <c r="C17" s="9" t="s">
        <v>159</v>
      </c>
    </row>
    <row r="18" spans="1:3" ht="15">
      <c r="A18" s="8" t="s">
        <v>146</v>
      </c>
      <c r="B18" s="10" t="s">
        <v>160</v>
      </c>
      <c r="C18" s="9" t="s">
        <v>161</v>
      </c>
    </row>
    <row r="19" spans="1:3" ht="30.75">
      <c r="A19" s="8" t="s">
        <v>146</v>
      </c>
      <c r="B19" s="10" t="s">
        <v>162</v>
      </c>
      <c r="C19" s="9" t="s">
        <v>163</v>
      </c>
    </row>
    <row r="20" spans="1:3" ht="30.75">
      <c r="A20" s="8" t="s">
        <v>146</v>
      </c>
      <c r="B20" s="10" t="s">
        <v>164</v>
      </c>
      <c r="C20" s="9" t="s">
        <v>165</v>
      </c>
    </row>
    <row r="21" spans="1:3" ht="62.25">
      <c r="A21" s="8" t="s">
        <v>146</v>
      </c>
      <c r="B21" s="10" t="s">
        <v>166</v>
      </c>
      <c r="C21" s="9" t="s">
        <v>100</v>
      </c>
    </row>
    <row r="22" spans="1:3" ht="78">
      <c r="A22" s="8" t="s">
        <v>146</v>
      </c>
      <c r="B22" s="10" t="s">
        <v>167</v>
      </c>
      <c r="C22" s="9" t="s">
        <v>168</v>
      </c>
    </row>
    <row r="23" spans="1:3" ht="62.25">
      <c r="A23" s="8" t="s">
        <v>146</v>
      </c>
      <c r="B23" s="10" t="s">
        <v>169</v>
      </c>
      <c r="C23" s="9" t="s">
        <v>170</v>
      </c>
    </row>
    <row r="24" spans="1:3" ht="78">
      <c r="A24" s="8" t="s">
        <v>146</v>
      </c>
      <c r="B24" s="10" t="s">
        <v>171</v>
      </c>
      <c r="C24" s="9" t="s">
        <v>172</v>
      </c>
    </row>
    <row r="25" spans="1:3" ht="46.5">
      <c r="A25" s="8" t="s">
        <v>146</v>
      </c>
      <c r="B25" s="10" t="s">
        <v>173</v>
      </c>
      <c r="C25" s="9" t="s">
        <v>174</v>
      </c>
    </row>
    <row r="26" spans="1:3" ht="30" customHeight="1">
      <c r="A26" s="8" t="s">
        <v>146</v>
      </c>
      <c r="B26" s="10" t="s">
        <v>175</v>
      </c>
      <c r="C26" s="9" t="s">
        <v>176</v>
      </c>
    </row>
    <row r="27" spans="1:3" ht="91.5" customHeight="1">
      <c r="A27" s="8" t="s">
        <v>146</v>
      </c>
      <c r="B27" s="10" t="s">
        <v>177</v>
      </c>
      <c r="C27" s="9" t="s">
        <v>101</v>
      </c>
    </row>
    <row r="28" spans="1:3" ht="30.75">
      <c r="A28" s="8" t="s">
        <v>146</v>
      </c>
      <c r="B28" s="10" t="s">
        <v>178</v>
      </c>
      <c r="C28" s="9" t="s">
        <v>179</v>
      </c>
    </row>
    <row r="29" spans="1:3" ht="46.5">
      <c r="A29" s="8" t="s">
        <v>146</v>
      </c>
      <c r="B29" s="10" t="s">
        <v>180</v>
      </c>
      <c r="C29" s="9" t="s">
        <v>181</v>
      </c>
    </row>
    <row r="30" spans="1:3" ht="30.75">
      <c r="A30" s="8" t="s">
        <v>146</v>
      </c>
      <c r="B30" s="10" t="s">
        <v>182</v>
      </c>
      <c r="C30" s="9" t="s">
        <v>183</v>
      </c>
    </row>
    <row r="31" spans="1:3" ht="46.5">
      <c r="A31" s="8" t="s">
        <v>146</v>
      </c>
      <c r="B31" s="10" t="s">
        <v>184</v>
      </c>
      <c r="C31" s="9" t="s">
        <v>185</v>
      </c>
    </row>
    <row r="32" spans="1:3" ht="46.5">
      <c r="A32" s="8" t="s">
        <v>146</v>
      </c>
      <c r="B32" s="10" t="s">
        <v>186</v>
      </c>
      <c r="C32" s="9" t="s">
        <v>187</v>
      </c>
    </row>
    <row r="33" spans="1:3" ht="46.5">
      <c r="A33" s="8" t="s">
        <v>146</v>
      </c>
      <c r="B33" s="10" t="s">
        <v>188</v>
      </c>
      <c r="C33" s="9" t="s">
        <v>189</v>
      </c>
    </row>
    <row r="34" spans="1:3" ht="61.5" customHeight="1">
      <c r="A34" s="8" t="s">
        <v>146</v>
      </c>
      <c r="B34" s="10" t="s">
        <v>190</v>
      </c>
      <c r="C34" s="9" t="s">
        <v>191</v>
      </c>
    </row>
    <row r="35" spans="1:3" ht="46.5">
      <c r="A35" s="8" t="s">
        <v>146</v>
      </c>
      <c r="B35" s="10" t="s">
        <v>195</v>
      </c>
      <c r="C35" s="9" t="s">
        <v>196</v>
      </c>
    </row>
    <row r="36" spans="1:3" ht="62.25">
      <c r="A36" s="8" t="s">
        <v>146</v>
      </c>
      <c r="B36" s="10" t="s">
        <v>197</v>
      </c>
      <c r="C36" s="9" t="s">
        <v>198</v>
      </c>
    </row>
    <row r="37" spans="1:3" ht="62.25">
      <c r="A37" s="8" t="s">
        <v>146</v>
      </c>
      <c r="B37" s="10" t="s">
        <v>199</v>
      </c>
      <c r="C37" s="9" t="s">
        <v>200</v>
      </c>
    </row>
    <row r="38" spans="1:3" ht="108.75">
      <c r="A38" s="8" t="s">
        <v>146</v>
      </c>
      <c r="B38" s="10" t="s">
        <v>237</v>
      </c>
      <c r="C38" s="9" t="s">
        <v>248</v>
      </c>
    </row>
    <row r="39" spans="1:3" ht="78">
      <c r="A39" s="8" t="s">
        <v>146</v>
      </c>
      <c r="B39" s="10" t="s">
        <v>201</v>
      </c>
      <c r="C39" s="9" t="s">
        <v>442</v>
      </c>
    </row>
    <row r="40" spans="1:3" ht="93">
      <c r="A40" s="8" t="s">
        <v>146</v>
      </c>
      <c r="B40" s="10" t="s">
        <v>202</v>
      </c>
      <c r="C40" s="9" t="s">
        <v>443</v>
      </c>
    </row>
    <row r="41" spans="1:3" ht="108.75">
      <c r="A41" s="8" t="s">
        <v>146</v>
      </c>
      <c r="B41" s="10" t="s">
        <v>238</v>
      </c>
      <c r="C41" s="9" t="s">
        <v>444</v>
      </c>
    </row>
    <row r="42" spans="1:3" ht="61.5" customHeight="1">
      <c r="A42" s="8" t="s">
        <v>146</v>
      </c>
      <c r="B42" s="10" t="s">
        <v>239</v>
      </c>
      <c r="C42" s="9" t="s">
        <v>240</v>
      </c>
    </row>
    <row r="43" spans="1:3" ht="46.5">
      <c r="A43" s="8" t="s">
        <v>146</v>
      </c>
      <c r="B43" s="10" t="s">
        <v>203</v>
      </c>
      <c r="C43" s="9" t="s">
        <v>204</v>
      </c>
    </row>
    <row r="44" spans="1:3" ht="45.75" customHeight="1">
      <c r="A44" s="8" t="s">
        <v>146</v>
      </c>
      <c r="B44" s="10" t="s">
        <v>205</v>
      </c>
      <c r="C44" s="9" t="s">
        <v>206</v>
      </c>
    </row>
    <row r="45" spans="1:3" ht="78">
      <c r="A45" s="8" t="s">
        <v>146</v>
      </c>
      <c r="B45" s="10" t="s">
        <v>241</v>
      </c>
      <c r="C45" s="9" t="s">
        <v>242</v>
      </c>
    </row>
    <row r="46" spans="1:3" s="11" customFormat="1" ht="30.75">
      <c r="A46" s="8" t="s">
        <v>146</v>
      </c>
      <c r="B46" s="10" t="s">
        <v>207</v>
      </c>
      <c r="C46" s="9" t="s">
        <v>208</v>
      </c>
    </row>
    <row r="47" spans="1:3" s="11" customFormat="1" ht="30.75">
      <c r="A47" s="8" t="s">
        <v>146</v>
      </c>
      <c r="B47" s="10" t="s">
        <v>209</v>
      </c>
      <c r="C47" s="9" t="s">
        <v>210</v>
      </c>
    </row>
    <row r="48" spans="1:3" s="11" customFormat="1" ht="62.25">
      <c r="A48" s="8" t="s">
        <v>146</v>
      </c>
      <c r="B48" s="10" t="s">
        <v>211</v>
      </c>
      <c r="C48" s="9" t="s">
        <v>212</v>
      </c>
    </row>
    <row r="49" spans="1:3" s="11" customFormat="1" ht="30.75">
      <c r="A49" s="8" t="s">
        <v>146</v>
      </c>
      <c r="B49" s="10" t="s">
        <v>243</v>
      </c>
      <c r="C49" s="9" t="s">
        <v>244</v>
      </c>
    </row>
    <row r="50" spans="1:3" s="11" customFormat="1" ht="62.25">
      <c r="A50" s="8" t="s">
        <v>146</v>
      </c>
      <c r="B50" s="10" t="s">
        <v>94</v>
      </c>
      <c r="C50" s="9" t="s">
        <v>95</v>
      </c>
    </row>
    <row r="51" spans="1:3" ht="15">
      <c r="A51" s="8" t="s">
        <v>146</v>
      </c>
      <c r="B51" s="10" t="s">
        <v>213</v>
      </c>
      <c r="C51" s="9" t="s">
        <v>214</v>
      </c>
    </row>
    <row r="52" spans="1:3" ht="46.5">
      <c r="A52" s="8" t="s">
        <v>146</v>
      </c>
      <c r="B52" s="10" t="s">
        <v>215</v>
      </c>
      <c r="C52" s="9" t="s">
        <v>216</v>
      </c>
    </row>
    <row r="53" spans="1:3" ht="46.5">
      <c r="A53" s="8" t="s">
        <v>146</v>
      </c>
      <c r="B53" s="10" t="s">
        <v>217</v>
      </c>
      <c r="C53" s="9" t="s">
        <v>218</v>
      </c>
    </row>
    <row r="54" spans="1:3" ht="46.5">
      <c r="A54" s="8" t="s">
        <v>146</v>
      </c>
      <c r="B54" s="10" t="s">
        <v>219</v>
      </c>
      <c r="C54" s="9" t="s">
        <v>220</v>
      </c>
    </row>
    <row r="55" spans="1:3" ht="62.25">
      <c r="A55" s="8" t="s">
        <v>146</v>
      </c>
      <c r="B55" s="10" t="s">
        <v>221</v>
      </c>
      <c r="C55" s="9" t="s">
        <v>222</v>
      </c>
    </row>
    <row r="56" spans="1:3" ht="46.5">
      <c r="A56" s="8" t="s">
        <v>146</v>
      </c>
      <c r="B56" s="10" t="s">
        <v>223</v>
      </c>
      <c r="C56" s="9" t="s">
        <v>224</v>
      </c>
    </row>
    <row r="57" spans="1:3" ht="46.5">
      <c r="A57" s="8" t="s">
        <v>146</v>
      </c>
      <c r="B57" s="10" t="s">
        <v>225</v>
      </c>
      <c r="C57" s="9" t="s">
        <v>226</v>
      </c>
    </row>
    <row r="58" spans="1:3" ht="62.25">
      <c r="A58" s="8" t="s">
        <v>146</v>
      </c>
      <c r="B58" s="10" t="s">
        <v>227</v>
      </c>
      <c r="C58" s="9" t="s">
        <v>228</v>
      </c>
    </row>
    <row r="59" spans="1:3" ht="62.25">
      <c r="A59" s="8" t="s">
        <v>146</v>
      </c>
      <c r="B59" s="10" t="s">
        <v>229</v>
      </c>
      <c r="C59" s="28" t="s">
        <v>230</v>
      </c>
    </row>
    <row r="60" spans="1:3" ht="62.25">
      <c r="A60" s="8" t="s">
        <v>146</v>
      </c>
      <c r="B60" s="10" t="s">
        <v>231</v>
      </c>
      <c r="C60" s="9" t="s">
        <v>232</v>
      </c>
    </row>
    <row r="61" spans="1:3" ht="62.25">
      <c r="A61" s="8" t="s">
        <v>146</v>
      </c>
      <c r="B61" s="10" t="s">
        <v>233</v>
      </c>
      <c r="C61" s="9" t="s">
        <v>234</v>
      </c>
    </row>
    <row r="62" spans="1:3" ht="62.25">
      <c r="A62" s="8" t="s">
        <v>146</v>
      </c>
      <c r="B62" s="10" t="s">
        <v>131</v>
      </c>
      <c r="C62" s="9" t="s">
        <v>235</v>
      </c>
    </row>
    <row r="63" spans="1:3" ht="30.75">
      <c r="A63" s="8" t="s">
        <v>146</v>
      </c>
      <c r="B63" s="10" t="s">
        <v>236</v>
      </c>
      <c r="C63" s="9" t="s">
        <v>481</v>
      </c>
    </row>
    <row r="64" spans="1:3" ht="46.5">
      <c r="A64" s="8" t="s">
        <v>146</v>
      </c>
      <c r="B64" s="10" t="s">
        <v>482</v>
      </c>
      <c r="C64" s="9" t="s">
        <v>483</v>
      </c>
    </row>
    <row r="65" spans="1:3" ht="46.5">
      <c r="A65" s="8" t="s">
        <v>146</v>
      </c>
      <c r="B65" s="10" t="s">
        <v>484</v>
      </c>
      <c r="C65" s="9" t="s">
        <v>485</v>
      </c>
    </row>
    <row r="66" spans="1:8" ht="46.5">
      <c r="A66" s="8" t="s">
        <v>146</v>
      </c>
      <c r="B66" s="10" t="s">
        <v>486</v>
      </c>
      <c r="C66" s="9" t="s">
        <v>487</v>
      </c>
      <c r="H66" s="12"/>
    </row>
    <row r="67" spans="1:3" ht="46.5">
      <c r="A67" s="8" t="s">
        <v>146</v>
      </c>
      <c r="B67" s="10" t="s">
        <v>488</v>
      </c>
      <c r="C67" s="9" t="s">
        <v>489</v>
      </c>
    </row>
    <row r="68" spans="1:3" ht="46.5">
      <c r="A68" s="8" t="s">
        <v>146</v>
      </c>
      <c r="B68" s="10" t="s">
        <v>490</v>
      </c>
      <c r="C68" s="9" t="s">
        <v>491</v>
      </c>
    </row>
    <row r="69" spans="1:3" ht="46.5">
      <c r="A69" s="8" t="s">
        <v>146</v>
      </c>
      <c r="B69" s="10" t="s">
        <v>492</v>
      </c>
      <c r="C69" s="9" t="s">
        <v>493</v>
      </c>
    </row>
    <row r="70" spans="1:3" ht="46.5">
      <c r="A70" s="8" t="s">
        <v>146</v>
      </c>
      <c r="B70" s="10" t="s">
        <v>494</v>
      </c>
      <c r="C70" s="9" t="s">
        <v>495</v>
      </c>
    </row>
    <row r="71" spans="1:3" ht="62.25">
      <c r="A71" s="8" t="s">
        <v>146</v>
      </c>
      <c r="B71" s="10" t="s">
        <v>496</v>
      </c>
      <c r="C71" s="9" t="s">
        <v>497</v>
      </c>
    </row>
    <row r="72" spans="1:3" ht="78">
      <c r="A72" s="8" t="s">
        <v>146</v>
      </c>
      <c r="B72" s="10" t="s">
        <v>498</v>
      </c>
      <c r="C72" s="9" t="s">
        <v>0</v>
      </c>
    </row>
    <row r="73" spans="1:3" ht="45" customHeight="1">
      <c r="A73" s="8" t="s">
        <v>146</v>
      </c>
      <c r="B73" s="10" t="s">
        <v>1</v>
      </c>
      <c r="C73" s="9" t="s">
        <v>2</v>
      </c>
    </row>
    <row r="74" spans="1:3" ht="93">
      <c r="A74" s="8" t="s">
        <v>146</v>
      </c>
      <c r="B74" s="10" t="s">
        <v>3</v>
      </c>
      <c r="C74" s="9" t="s">
        <v>102</v>
      </c>
    </row>
    <row r="75" spans="1:3" ht="185.25" customHeight="1">
      <c r="A75" s="8" t="s">
        <v>146</v>
      </c>
      <c r="B75" s="10" t="s">
        <v>4</v>
      </c>
      <c r="C75" s="9" t="s">
        <v>5</v>
      </c>
    </row>
    <row r="76" spans="1:3" ht="30.75">
      <c r="A76" s="8" t="s">
        <v>146</v>
      </c>
      <c r="B76" s="10" t="s">
        <v>6</v>
      </c>
      <c r="C76" s="9" t="s">
        <v>7</v>
      </c>
    </row>
    <row r="77" spans="1:3" ht="78">
      <c r="A77" s="8" t="s">
        <v>146</v>
      </c>
      <c r="B77" s="10" t="s">
        <v>8</v>
      </c>
      <c r="C77" s="9" t="s">
        <v>445</v>
      </c>
    </row>
    <row r="78" spans="1:3" ht="30.75">
      <c r="A78" s="8" t="s">
        <v>146</v>
      </c>
      <c r="B78" s="10" t="s">
        <v>9</v>
      </c>
      <c r="C78" s="9" t="s">
        <v>10</v>
      </c>
    </row>
    <row r="79" spans="1:3" ht="62.25">
      <c r="A79" s="8" t="s">
        <v>146</v>
      </c>
      <c r="B79" s="10" t="s">
        <v>11</v>
      </c>
      <c r="C79" s="9" t="s">
        <v>446</v>
      </c>
    </row>
    <row r="80" spans="1:3" ht="30.75">
      <c r="A80" s="8" t="s">
        <v>146</v>
      </c>
      <c r="B80" s="10" t="s">
        <v>12</v>
      </c>
      <c r="C80" s="9" t="s">
        <v>13</v>
      </c>
    </row>
    <row r="81" spans="1:3" ht="46.5">
      <c r="A81" s="8" t="s">
        <v>146</v>
      </c>
      <c r="B81" s="10" t="s">
        <v>14</v>
      </c>
      <c r="C81" s="9" t="s">
        <v>447</v>
      </c>
    </row>
    <row r="82" spans="1:3" ht="30.75">
      <c r="A82" s="8" t="s">
        <v>146</v>
      </c>
      <c r="B82" s="10" t="s">
        <v>15</v>
      </c>
      <c r="C82" s="9" t="s">
        <v>16</v>
      </c>
    </row>
    <row r="83" spans="1:3" ht="93">
      <c r="A83" s="8" t="s">
        <v>146</v>
      </c>
      <c r="B83" s="10" t="s">
        <v>448</v>
      </c>
      <c r="C83" s="9" t="s">
        <v>449</v>
      </c>
    </row>
    <row r="84" spans="1:3" ht="62.25">
      <c r="A84" s="8" t="s">
        <v>146</v>
      </c>
      <c r="B84" s="10" t="s">
        <v>17</v>
      </c>
      <c r="C84" s="9" t="s">
        <v>18</v>
      </c>
    </row>
    <row r="85" spans="1:3" ht="46.5">
      <c r="A85" s="8" t="s">
        <v>146</v>
      </c>
      <c r="B85" s="10" t="s">
        <v>19</v>
      </c>
      <c r="C85" s="9" t="s">
        <v>20</v>
      </c>
    </row>
    <row r="86" spans="1:3" ht="93">
      <c r="A86" s="8" t="s">
        <v>146</v>
      </c>
      <c r="B86" s="10" t="s">
        <v>21</v>
      </c>
      <c r="C86" s="9" t="s">
        <v>22</v>
      </c>
    </row>
    <row r="87" spans="1:3" ht="30" customHeight="1">
      <c r="A87" s="8" t="s">
        <v>146</v>
      </c>
      <c r="B87" s="10" t="s">
        <v>23</v>
      </c>
      <c r="C87" s="9" t="s">
        <v>24</v>
      </c>
    </row>
    <row r="88" spans="1:3" ht="93">
      <c r="A88" s="8" t="s">
        <v>146</v>
      </c>
      <c r="B88" s="10" t="s">
        <v>25</v>
      </c>
      <c r="C88" s="9" t="s">
        <v>26</v>
      </c>
    </row>
    <row r="89" spans="1:3" ht="108.75">
      <c r="A89" s="8" t="s">
        <v>146</v>
      </c>
      <c r="B89" s="10" t="s">
        <v>27</v>
      </c>
      <c r="C89" s="9" t="s">
        <v>450</v>
      </c>
    </row>
    <row r="90" spans="1:3" ht="93">
      <c r="A90" s="8" t="s">
        <v>146</v>
      </c>
      <c r="B90" s="10" t="s">
        <v>28</v>
      </c>
      <c r="C90" s="9" t="s">
        <v>29</v>
      </c>
    </row>
    <row r="91" spans="1:3" ht="15">
      <c r="A91" s="8" t="s">
        <v>146</v>
      </c>
      <c r="B91" s="10" t="s">
        <v>30</v>
      </c>
      <c r="C91" s="9" t="s">
        <v>31</v>
      </c>
    </row>
    <row r="92" spans="1:3" ht="92.25" customHeight="1">
      <c r="A92" s="8" t="s">
        <v>146</v>
      </c>
      <c r="B92" s="10" t="s">
        <v>32</v>
      </c>
      <c r="C92" s="9" t="s">
        <v>451</v>
      </c>
    </row>
    <row r="93" spans="1:3" ht="62.25">
      <c r="A93" s="8" t="s">
        <v>146</v>
      </c>
      <c r="B93" s="10" t="s">
        <v>33</v>
      </c>
      <c r="C93" s="9" t="s">
        <v>34</v>
      </c>
    </row>
    <row r="94" spans="1:3" ht="46.5">
      <c r="A94" s="8" t="s">
        <v>146</v>
      </c>
      <c r="B94" s="10" t="s">
        <v>35</v>
      </c>
      <c r="C94" s="9" t="s">
        <v>36</v>
      </c>
    </row>
    <row r="95" spans="1:3" ht="62.25">
      <c r="A95" s="8" t="s">
        <v>146</v>
      </c>
      <c r="B95" s="10" t="s">
        <v>37</v>
      </c>
      <c r="C95" s="9" t="s">
        <v>38</v>
      </c>
    </row>
    <row r="96" spans="1:3" ht="46.5">
      <c r="A96" s="8" t="s">
        <v>146</v>
      </c>
      <c r="B96" s="29" t="s">
        <v>452</v>
      </c>
      <c r="C96" s="9" t="s">
        <v>453</v>
      </c>
    </row>
    <row r="97" spans="1:3" ht="62.25">
      <c r="A97" s="8" t="s">
        <v>146</v>
      </c>
      <c r="B97" s="29" t="s">
        <v>454</v>
      </c>
      <c r="C97" s="9" t="s">
        <v>455</v>
      </c>
    </row>
    <row r="98" spans="1:3" ht="30.75">
      <c r="A98" s="8" t="s">
        <v>146</v>
      </c>
      <c r="B98" s="10" t="s">
        <v>39</v>
      </c>
      <c r="C98" s="9" t="s">
        <v>40</v>
      </c>
    </row>
    <row r="99" spans="1:3" ht="30.75">
      <c r="A99" s="8" t="s">
        <v>146</v>
      </c>
      <c r="B99" s="10" t="s">
        <v>41</v>
      </c>
      <c r="C99" s="9" t="s">
        <v>42</v>
      </c>
    </row>
    <row r="100" spans="1:3" ht="46.5">
      <c r="A100" s="8" t="s">
        <v>146</v>
      </c>
      <c r="B100" s="10" t="s">
        <v>43</v>
      </c>
      <c r="C100" s="9" t="s">
        <v>44</v>
      </c>
    </row>
    <row r="101" spans="1:3" ht="46.5">
      <c r="A101" s="8" t="s">
        <v>146</v>
      </c>
      <c r="B101" s="10" t="s">
        <v>45</v>
      </c>
      <c r="C101" s="9" t="s">
        <v>46</v>
      </c>
    </row>
    <row r="102" spans="1:3" ht="46.5">
      <c r="A102" s="8" t="s">
        <v>146</v>
      </c>
      <c r="B102" s="10" t="s">
        <v>47</v>
      </c>
      <c r="C102" s="9" t="s">
        <v>48</v>
      </c>
    </row>
    <row r="103" spans="1:3" ht="46.5">
      <c r="A103" s="8" t="s">
        <v>146</v>
      </c>
      <c r="B103" s="10" t="s">
        <v>49</v>
      </c>
      <c r="C103" s="9" t="s">
        <v>50</v>
      </c>
    </row>
    <row r="104" spans="1:3" ht="46.5">
      <c r="A104" s="8" t="s">
        <v>146</v>
      </c>
      <c r="B104" s="10" t="s">
        <v>51</v>
      </c>
      <c r="C104" s="9" t="s">
        <v>52</v>
      </c>
    </row>
    <row r="105" spans="1:3" ht="30.75">
      <c r="A105" s="8" t="s">
        <v>146</v>
      </c>
      <c r="B105" s="10" t="s">
        <v>53</v>
      </c>
      <c r="C105" s="9" t="s">
        <v>54</v>
      </c>
    </row>
    <row r="106" spans="1:3" ht="93" customHeight="1">
      <c r="A106" s="8" t="s">
        <v>146</v>
      </c>
      <c r="B106" s="10" t="s">
        <v>456</v>
      </c>
      <c r="C106" s="9" t="s">
        <v>245</v>
      </c>
    </row>
    <row r="107" spans="1:3" ht="76.5" customHeight="1">
      <c r="A107" s="8" t="s">
        <v>146</v>
      </c>
      <c r="B107" s="10" t="s">
        <v>55</v>
      </c>
      <c r="C107" s="9" t="s">
        <v>246</v>
      </c>
    </row>
    <row r="108" spans="1:3" ht="77.25" customHeight="1">
      <c r="A108" s="8" t="s">
        <v>146</v>
      </c>
      <c r="B108" s="10" t="s">
        <v>56</v>
      </c>
      <c r="C108" s="9" t="s">
        <v>247</v>
      </c>
    </row>
    <row r="109" spans="1:3" ht="108.75">
      <c r="A109" s="8" t="s">
        <v>146</v>
      </c>
      <c r="B109" s="10" t="s">
        <v>457</v>
      </c>
      <c r="C109" s="9" t="s">
        <v>458</v>
      </c>
    </row>
    <row r="110" spans="1:3" ht="30.75">
      <c r="A110" s="8" t="s">
        <v>146</v>
      </c>
      <c r="B110" s="10" t="s">
        <v>57</v>
      </c>
      <c r="C110" s="9" t="s">
        <v>58</v>
      </c>
    </row>
    <row r="111" spans="1:3" ht="108.75">
      <c r="A111" s="8" t="s">
        <v>146</v>
      </c>
      <c r="B111" s="10" t="s">
        <v>59</v>
      </c>
      <c r="C111" s="9" t="s">
        <v>103</v>
      </c>
    </row>
    <row r="112" spans="1:3" ht="62.25">
      <c r="A112" s="18" t="s">
        <v>146</v>
      </c>
      <c r="B112" s="10" t="s">
        <v>462</v>
      </c>
      <c r="C112" s="20" t="s">
        <v>99</v>
      </c>
    </row>
    <row r="113" spans="1:3" ht="30" customHeight="1">
      <c r="A113" s="4">
        <v>133</v>
      </c>
      <c r="B113" s="13"/>
      <c r="C113" s="6" t="s">
        <v>124</v>
      </c>
    </row>
    <row r="114" spans="1:3" ht="46.5">
      <c r="A114" s="4">
        <v>163</v>
      </c>
      <c r="B114" s="13"/>
      <c r="C114" s="14" t="s">
        <v>60</v>
      </c>
    </row>
    <row r="115" spans="1:3" ht="62.25">
      <c r="A115" s="8">
        <v>163</v>
      </c>
      <c r="B115" s="10" t="s">
        <v>63</v>
      </c>
      <c r="C115" s="15" t="s">
        <v>67</v>
      </c>
    </row>
    <row r="116" spans="1:3" ht="46.5">
      <c r="A116" s="18">
        <v>163</v>
      </c>
      <c r="B116" s="10" t="s">
        <v>148</v>
      </c>
      <c r="C116" s="30" t="s">
        <v>149</v>
      </c>
    </row>
    <row r="117" spans="1:3" ht="93">
      <c r="A117" s="8">
        <v>163</v>
      </c>
      <c r="B117" s="16" t="s">
        <v>68</v>
      </c>
      <c r="C117" s="15" t="s">
        <v>69</v>
      </c>
    </row>
    <row r="118" spans="1:3" s="17" customFormat="1" ht="76.5" customHeight="1">
      <c r="A118" s="8">
        <v>163</v>
      </c>
      <c r="B118" s="16" t="s">
        <v>70</v>
      </c>
      <c r="C118" s="15" t="s">
        <v>464</v>
      </c>
    </row>
    <row r="119" spans="1:3" s="11" customFormat="1" ht="93">
      <c r="A119" s="18" t="s">
        <v>71</v>
      </c>
      <c r="B119" s="19" t="s">
        <v>72</v>
      </c>
      <c r="C119" s="20" t="s">
        <v>465</v>
      </c>
    </row>
    <row r="120" spans="1:3" s="11" customFormat="1" ht="93">
      <c r="A120" s="18" t="s">
        <v>71</v>
      </c>
      <c r="B120" s="19" t="s">
        <v>73</v>
      </c>
      <c r="C120" s="20" t="s">
        <v>466</v>
      </c>
    </row>
    <row r="121" spans="1:3" s="11" customFormat="1" ht="108.75">
      <c r="A121" s="18" t="s">
        <v>71</v>
      </c>
      <c r="B121" s="19" t="s">
        <v>74</v>
      </c>
      <c r="C121" s="20" t="s">
        <v>467</v>
      </c>
    </row>
    <row r="122" spans="1:3" ht="77.25" customHeight="1">
      <c r="A122" s="18" t="s">
        <v>71</v>
      </c>
      <c r="B122" s="19" t="s">
        <v>75</v>
      </c>
      <c r="C122" s="20" t="s">
        <v>468</v>
      </c>
    </row>
    <row r="123" spans="1:3" ht="140.25">
      <c r="A123" s="8">
        <v>163</v>
      </c>
      <c r="B123" s="10" t="s">
        <v>76</v>
      </c>
      <c r="C123" s="9" t="s">
        <v>77</v>
      </c>
    </row>
    <row r="124" spans="1:3" ht="140.25">
      <c r="A124" s="8">
        <v>163</v>
      </c>
      <c r="B124" s="10" t="s">
        <v>78</v>
      </c>
      <c r="C124" s="9" t="s">
        <v>79</v>
      </c>
    </row>
    <row r="125" spans="1:3" ht="140.25">
      <c r="A125" s="8">
        <v>163</v>
      </c>
      <c r="B125" s="10" t="s">
        <v>80</v>
      </c>
      <c r="C125" s="9" t="s">
        <v>81</v>
      </c>
    </row>
    <row r="126" spans="1:3" ht="93">
      <c r="A126" s="8">
        <v>163</v>
      </c>
      <c r="B126" s="21" t="s">
        <v>82</v>
      </c>
      <c r="C126" s="9" t="s">
        <v>469</v>
      </c>
    </row>
    <row r="127" spans="1:3" s="17" customFormat="1" ht="62.25">
      <c r="A127" s="8" t="s">
        <v>71</v>
      </c>
      <c r="B127" s="10" t="s">
        <v>83</v>
      </c>
      <c r="C127" s="9" t="s">
        <v>84</v>
      </c>
    </row>
    <row r="128" spans="1:3" s="17" customFormat="1" ht="46.5">
      <c r="A128" s="8" t="s">
        <v>71</v>
      </c>
      <c r="B128" s="10" t="s">
        <v>85</v>
      </c>
      <c r="C128" s="9" t="s">
        <v>86</v>
      </c>
    </row>
    <row r="129" spans="1:3" ht="46.5">
      <c r="A129" s="8" t="s">
        <v>71</v>
      </c>
      <c r="B129" s="10" t="s">
        <v>87</v>
      </c>
      <c r="C129" s="9" t="s">
        <v>459</v>
      </c>
    </row>
    <row r="130" spans="1:3" ht="108.75">
      <c r="A130" s="8" t="s">
        <v>71</v>
      </c>
      <c r="B130" s="19" t="s">
        <v>88</v>
      </c>
      <c r="C130" s="9" t="s">
        <v>470</v>
      </c>
    </row>
    <row r="131" spans="1:3" ht="30.75">
      <c r="A131" s="8">
        <v>163</v>
      </c>
      <c r="B131" s="10" t="s">
        <v>89</v>
      </c>
      <c r="C131" s="9" t="s">
        <v>90</v>
      </c>
    </row>
    <row r="132" spans="1:3" ht="92.25" customHeight="1">
      <c r="A132" s="8">
        <v>163</v>
      </c>
      <c r="B132" s="16" t="s">
        <v>460</v>
      </c>
      <c r="C132" s="15" t="s">
        <v>471</v>
      </c>
    </row>
    <row r="133" spans="1:3" ht="108.75">
      <c r="A133" s="8">
        <v>163</v>
      </c>
      <c r="B133" s="16" t="s">
        <v>461</v>
      </c>
      <c r="C133" s="15" t="s">
        <v>474</v>
      </c>
    </row>
    <row r="134" spans="1:3" ht="93">
      <c r="A134" s="8">
        <v>163</v>
      </c>
      <c r="B134" s="16" t="s">
        <v>91</v>
      </c>
      <c r="C134" s="15" t="s">
        <v>472</v>
      </c>
    </row>
    <row r="135" spans="1:3" ht="93">
      <c r="A135" s="8">
        <v>163</v>
      </c>
      <c r="B135" s="16" t="s">
        <v>92</v>
      </c>
      <c r="C135" s="15" t="s">
        <v>475</v>
      </c>
    </row>
    <row r="136" spans="1:3" s="17" customFormat="1" ht="92.25" customHeight="1">
      <c r="A136" s="8">
        <v>163</v>
      </c>
      <c r="B136" s="16" t="s">
        <v>93</v>
      </c>
      <c r="C136" s="9" t="s">
        <v>473</v>
      </c>
    </row>
    <row r="137" spans="1:3" s="17" customFormat="1" ht="108.75">
      <c r="A137" s="8">
        <v>163</v>
      </c>
      <c r="B137" s="16" t="s">
        <v>96</v>
      </c>
      <c r="C137" s="9" t="s">
        <v>476</v>
      </c>
    </row>
    <row r="138" spans="1:3" s="17" customFormat="1" ht="62.25">
      <c r="A138" s="8">
        <v>163</v>
      </c>
      <c r="B138" s="16" t="s">
        <v>97</v>
      </c>
      <c r="C138" s="9" t="s">
        <v>192</v>
      </c>
    </row>
    <row r="139" spans="1:3" s="17" customFormat="1" ht="62.25">
      <c r="A139" s="8">
        <v>163</v>
      </c>
      <c r="B139" s="16" t="s">
        <v>98</v>
      </c>
      <c r="C139" s="9" t="s">
        <v>193</v>
      </c>
    </row>
    <row r="140" spans="1:3" s="17" customFormat="1" ht="62.25">
      <c r="A140" s="8">
        <v>163</v>
      </c>
      <c r="B140" s="16" t="s">
        <v>104</v>
      </c>
      <c r="C140" s="9" t="s">
        <v>105</v>
      </c>
    </row>
    <row r="141" spans="1:3" s="17" customFormat="1" ht="62.25">
      <c r="A141" s="8">
        <v>163</v>
      </c>
      <c r="B141" s="16" t="s">
        <v>106</v>
      </c>
      <c r="C141" s="15" t="s">
        <v>107</v>
      </c>
    </row>
    <row r="142" spans="1:3" ht="45" customHeight="1">
      <c r="A142" s="8" t="s">
        <v>71</v>
      </c>
      <c r="B142" s="19" t="s">
        <v>108</v>
      </c>
      <c r="C142" s="9" t="s">
        <v>109</v>
      </c>
    </row>
    <row r="143" spans="1:3" ht="30.75">
      <c r="A143" s="4">
        <v>303</v>
      </c>
      <c r="B143" s="22"/>
      <c r="C143" s="14" t="s">
        <v>65</v>
      </c>
    </row>
    <row r="144" spans="1:3" ht="30.75">
      <c r="A144" s="8" t="s">
        <v>110</v>
      </c>
      <c r="B144" s="10" t="s">
        <v>61</v>
      </c>
      <c r="C144" s="9" t="s">
        <v>62</v>
      </c>
    </row>
    <row r="145" spans="1:3" ht="93">
      <c r="A145" s="8" t="s">
        <v>110</v>
      </c>
      <c r="B145" s="16" t="s">
        <v>111</v>
      </c>
      <c r="C145" s="9" t="s">
        <v>477</v>
      </c>
    </row>
    <row r="146" spans="1:3" s="17" customFormat="1" ht="46.5">
      <c r="A146" s="8" t="s">
        <v>110</v>
      </c>
      <c r="B146" s="19" t="s">
        <v>112</v>
      </c>
      <c r="C146" s="9" t="s">
        <v>113</v>
      </c>
    </row>
    <row r="147" spans="1:3" s="17" customFormat="1" ht="46.5">
      <c r="A147" s="4" t="s">
        <v>64</v>
      </c>
      <c r="B147" s="22"/>
      <c r="C147" s="14" t="s">
        <v>66</v>
      </c>
    </row>
    <row r="148" spans="1:3" ht="15">
      <c r="A148" s="4" t="s">
        <v>114</v>
      </c>
      <c r="B148" s="97" t="s">
        <v>115</v>
      </c>
      <c r="C148" s="98"/>
    </row>
    <row r="149" spans="1:3" ht="46.5">
      <c r="A149" s="8" t="s">
        <v>114</v>
      </c>
      <c r="B149" s="5" t="s">
        <v>116</v>
      </c>
      <c r="C149" s="9" t="s">
        <v>117</v>
      </c>
    </row>
    <row r="150" spans="1:3" ht="30.75">
      <c r="A150" s="8" t="s">
        <v>114</v>
      </c>
      <c r="B150" s="5" t="s">
        <v>118</v>
      </c>
      <c r="C150" s="9" t="s">
        <v>119</v>
      </c>
    </row>
    <row r="151" spans="1:3" ht="30.75">
      <c r="A151" s="8" t="s">
        <v>114</v>
      </c>
      <c r="B151" s="5" t="s">
        <v>120</v>
      </c>
      <c r="C151" s="9" t="s">
        <v>194</v>
      </c>
    </row>
    <row r="152" spans="1:3" ht="62.25">
      <c r="A152" s="8" t="s">
        <v>114</v>
      </c>
      <c r="B152" s="10" t="s">
        <v>121</v>
      </c>
      <c r="C152" s="9" t="s">
        <v>122</v>
      </c>
    </row>
    <row r="153" spans="1:3" ht="46.5">
      <c r="A153" s="8" t="s">
        <v>114</v>
      </c>
      <c r="B153" s="10" t="s">
        <v>125</v>
      </c>
      <c r="C153" s="9" t="s">
        <v>126</v>
      </c>
    </row>
    <row r="154" spans="1:3" ht="30.75">
      <c r="A154" s="8" t="s">
        <v>114</v>
      </c>
      <c r="B154" s="10" t="s">
        <v>127</v>
      </c>
      <c r="C154" s="9" t="s">
        <v>128</v>
      </c>
    </row>
    <row r="155" spans="1:3" ht="30.75">
      <c r="A155" s="8" t="s">
        <v>114</v>
      </c>
      <c r="B155" s="10" t="s">
        <v>129</v>
      </c>
      <c r="C155" s="9" t="s">
        <v>130</v>
      </c>
    </row>
    <row r="156" spans="1:3" ht="46.5">
      <c r="A156" s="18" t="s">
        <v>114</v>
      </c>
      <c r="B156" s="10" t="s">
        <v>463</v>
      </c>
      <c r="C156" s="20" t="s">
        <v>479</v>
      </c>
    </row>
    <row r="157" spans="1:3" ht="15">
      <c r="A157" s="91" t="s">
        <v>480</v>
      </c>
      <c r="B157" s="91"/>
      <c r="C157" s="91"/>
    </row>
    <row r="158" spans="1:3" s="23" customFormat="1" ht="16.5">
      <c r="A158" s="88" t="s">
        <v>132</v>
      </c>
      <c r="B158" s="88"/>
      <c r="C158" s="88"/>
    </row>
    <row r="159" spans="1:3" s="23" customFormat="1" ht="15">
      <c r="A159" s="89" t="s">
        <v>133</v>
      </c>
      <c r="B159" s="89"/>
      <c r="C159" s="89"/>
    </row>
    <row r="160" spans="1:3" s="23" customFormat="1" ht="15">
      <c r="A160" s="90" t="s">
        <v>478</v>
      </c>
      <c r="B160" s="90"/>
      <c r="C160" s="90"/>
    </row>
    <row r="161" spans="1:3" s="23" customFormat="1" ht="15">
      <c r="A161" s="24"/>
      <c r="C161" s="25"/>
    </row>
  </sheetData>
  <sheetProtection/>
  <mergeCells count="11">
    <mergeCell ref="A1:C1"/>
    <mergeCell ref="A2:C2"/>
    <mergeCell ref="A3:C3"/>
    <mergeCell ref="A4:C4"/>
    <mergeCell ref="A6:B6"/>
    <mergeCell ref="C6:C7"/>
    <mergeCell ref="B148:C148"/>
    <mergeCell ref="A158:C158"/>
    <mergeCell ref="A159:C159"/>
    <mergeCell ref="A160:C160"/>
    <mergeCell ref="A157:C157"/>
  </mergeCells>
  <printOptions/>
  <pageMargins left="1.3779527559055118" right="0.3937007874015748" top="0.7874015748031497" bottom="0.7874015748031497" header="0.5118110236220472" footer="0.5118110236220472"/>
  <pageSetup firstPageNumber="6" useFirstPageNumber="1" fitToHeight="14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F6" sqref="F6"/>
    </sheetView>
  </sheetViews>
  <sheetFormatPr defaultColWidth="9.00390625" defaultRowHeight="12.75"/>
  <cols>
    <col min="1" max="1" width="8.00390625" style="26" customWidth="1"/>
    <col min="2" max="2" width="25.00390625" style="1" customWidth="1"/>
    <col min="3" max="3" width="58.875" style="27" customWidth="1"/>
    <col min="4" max="16384" width="9.125" style="1" customWidth="1"/>
  </cols>
  <sheetData>
    <row r="1" spans="1:3" ht="15">
      <c r="A1" s="99" t="s">
        <v>250</v>
      </c>
      <c r="B1" s="99"/>
      <c r="C1" s="99"/>
    </row>
    <row r="2" spans="1:3" ht="15">
      <c r="A2" s="100" t="s">
        <v>249</v>
      </c>
      <c r="B2" s="100"/>
      <c r="C2" s="100"/>
    </row>
    <row r="3" spans="1:3" ht="15">
      <c r="A3" s="100"/>
      <c r="B3" s="100"/>
      <c r="C3" s="100"/>
    </row>
    <row r="4" spans="1:3" ht="20.25" customHeight="1">
      <c r="A4" s="102" t="s">
        <v>251</v>
      </c>
      <c r="B4" s="103"/>
      <c r="C4" s="103"/>
    </row>
    <row r="5" spans="1:3" ht="15">
      <c r="A5" s="2"/>
      <c r="B5" s="2"/>
      <c r="C5" s="2"/>
    </row>
    <row r="6" spans="1:3" s="33" customFormat="1" ht="46.5">
      <c r="A6" s="3" t="s">
        <v>252</v>
      </c>
      <c r="B6" s="3" t="s">
        <v>253</v>
      </c>
      <c r="C6" s="32" t="s">
        <v>254</v>
      </c>
    </row>
    <row r="7" spans="1:3" ht="15">
      <c r="A7" s="3">
        <v>1</v>
      </c>
      <c r="B7" s="3">
        <v>2</v>
      </c>
      <c r="C7" s="3">
        <v>3</v>
      </c>
    </row>
    <row r="8" spans="1:3" ht="30.75">
      <c r="A8" s="4" t="s">
        <v>140</v>
      </c>
      <c r="B8" s="5"/>
      <c r="C8" s="6" t="s">
        <v>141</v>
      </c>
    </row>
    <row r="9" spans="1:3" ht="30.75">
      <c r="A9" s="4" t="s">
        <v>142</v>
      </c>
      <c r="B9" s="7"/>
      <c r="C9" s="6" t="s">
        <v>143</v>
      </c>
    </row>
    <row r="10" spans="1:3" ht="15.75" customHeight="1">
      <c r="A10" s="4" t="s">
        <v>144</v>
      </c>
      <c r="B10" s="7"/>
      <c r="C10" s="6" t="s">
        <v>145</v>
      </c>
    </row>
    <row r="11" spans="1:3" ht="15.75" customHeight="1">
      <c r="A11" s="4" t="s">
        <v>146</v>
      </c>
      <c r="B11" s="7"/>
      <c r="C11" s="6" t="s">
        <v>147</v>
      </c>
    </row>
    <row r="12" spans="1:3" s="37" customFormat="1" ht="31.5" customHeight="1">
      <c r="A12" s="34" t="s">
        <v>146</v>
      </c>
      <c r="B12" s="35" t="s">
        <v>255</v>
      </c>
      <c r="C12" s="36" t="s">
        <v>256</v>
      </c>
    </row>
    <row r="13" spans="1:3" s="38" customFormat="1" ht="31.5" customHeight="1">
      <c r="A13" s="34" t="s">
        <v>146</v>
      </c>
      <c r="B13" s="35" t="s">
        <v>257</v>
      </c>
      <c r="C13" s="36" t="s">
        <v>258</v>
      </c>
    </row>
    <row r="14" spans="1:3" s="37" customFormat="1" ht="46.5">
      <c r="A14" s="34" t="s">
        <v>146</v>
      </c>
      <c r="B14" s="35" t="s">
        <v>259</v>
      </c>
      <c r="C14" s="36" t="s">
        <v>260</v>
      </c>
    </row>
    <row r="15" spans="1:3" s="38" customFormat="1" ht="46.5">
      <c r="A15" s="34" t="s">
        <v>146</v>
      </c>
      <c r="B15" s="35" t="s">
        <v>261</v>
      </c>
      <c r="C15" s="36" t="s">
        <v>262</v>
      </c>
    </row>
    <row r="16" spans="1:3" s="38" customFormat="1" ht="93">
      <c r="A16" s="34" t="s">
        <v>146</v>
      </c>
      <c r="B16" s="35" t="s">
        <v>263</v>
      </c>
      <c r="C16" s="36" t="s">
        <v>264</v>
      </c>
    </row>
    <row r="17" spans="1:3" ht="30.75">
      <c r="A17" s="4">
        <v>133</v>
      </c>
      <c r="B17" s="7"/>
      <c r="C17" s="6" t="s">
        <v>265</v>
      </c>
    </row>
    <row r="18" spans="1:3" ht="33.75" customHeight="1">
      <c r="A18" s="4">
        <v>163</v>
      </c>
      <c r="B18" s="7"/>
      <c r="C18" s="14" t="s">
        <v>60</v>
      </c>
    </row>
    <row r="19" spans="1:3" ht="28.5" customHeight="1">
      <c r="A19" s="8">
        <v>163</v>
      </c>
      <c r="B19" s="5" t="s">
        <v>266</v>
      </c>
      <c r="C19" s="15" t="s">
        <v>267</v>
      </c>
    </row>
    <row r="20" spans="1:3" ht="30.75">
      <c r="A20" s="4">
        <v>303</v>
      </c>
      <c r="B20" s="39"/>
      <c r="C20" s="14" t="s">
        <v>65</v>
      </c>
    </row>
    <row r="21" spans="1:3" ht="33.75" customHeight="1">
      <c r="A21" s="4" t="s">
        <v>64</v>
      </c>
      <c r="B21" s="40"/>
      <c r="C21" s="14" t="s">
        <v>66</v>
      </c>
    </row>
    <row r="22" spans="1:3" ht="45.75" customHeight="1">
      <c r="A22" s="104" t="s">
        <v>272</v>
      </c>
      <c r="B22" s="105"/>
      <c r="C22" s="106"/>
    </row>
    <row r="23" spans="1:3" s="23" customFormat="1" ht="30.75">
      <c r="A23" s="8" t="s">
        <v>114</v>
      </c>
      <c r="B23" s="5" t="s">
        <v>273</v>
      </c>
      <c r="C23" s="9" t="s">
        <v>274</v>
      </c>
    </row>
    <row r="24" spans="1:3" s="23" customFormat="1" ht="30.75">
      <c r="A24" s="8" t="s">
        <v>114</v>
      </c>
      <c r="B24" s="5" t="s">
        <v>275</v>
      </c>
      <c r="C24" s="9" t="s">
        <v>276</v>
      </c>
    </row>
  </sheetData>
  <mergeCells count="5">
    <mergeCell ref="A4:C4"/>
    <mergeCell ref="A22:C22"/>
    <mergeCell ref="A1:C1"/>
    <mergeCell ref="A2:C2"/>
    <mergeCell ref="A3:C3"/>
  </mergeCells>
  <printOptions/>
  <pageMargins left="1.3779527559055118" right="0.3937007874015748" top="0.7874015748031497" bottom="0.7874015748031497" header="0.5118110236220472" footer="0.5118110236220472"/>
  <pageSetup firstPageNumber="19" useFirstPageNumber="1" fitToHeight="6" fitToWidth="1" horizontalDpi="600" verticalDpi="600" orientation="portrait" paperSize="9" scale="9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workbookViewId="0" topLeftCell="A42">
      <selection activeCell="C57" sqref="C57"/>
    </sheetView>
  </sheetViews>
  <sheetFormatPr defaultColWidth="9.00390625" defaultRowHeight="12.75"/>
  <cols>
    <col min="1" max="1" width="24.00390625" style="0" customWidth="1"/>
    <col min="2" max="2" width="51.00390625" style="0" customWidth="1"/>
    <col min="3" max="3" width="14.625" style="0" customWidth="1"/>
    <col min="5" max="5" width="22.125" style="0" customWidth="1"/>
    <col min="6" max="6" width="10.625" style="0" bestFit="1" customWidth="1"/>
  </cols>
  <sheetData>
    <row r="1" spans="1:3" ht="15">
      <c r="A1" s="108" t="s">
        <v>277</v>
      </c>
      <c r="B1" s="108"/>
      <c r="C1" s="108"/>
    </row>
    <row r="2" spans="1:3" ht="15">
      <c r="A2" s="100" t="s">
        <v>249</v>
      </c>
      <c r="B2" s="100"/>
      <c r="C2" s="100"/>
    </row>
    <row r="3" spans="1:3" ht="15">
      <c r="A3" s="109"/>
      <c r="B3" s="109"/>
      <c r="C3" s="109"/>
    </row>
    <row r="4" spans="1:3" ht="15">
      <c r="A4" s="107" t="s">
        <v>278</v>
      </c>
      <c r="B4" s="107"/>
      <c r="C4" s="107"/>
    </row>
    <row r="5" ht="12.75">
      <c r="B5" s="42"/>
    </row>
    <row r="6" spans="1:3" ht="46.5">
      <c r="A6" s="3" t="s">
        <v>136</v>
      </c>
      <c r="B6" s="3" t="s">
        <v>279</v>
      </c>
      <c r="C6" s="3" t="s">
        <v>280</v>
      </c>
    </row>
    <row r="7" spans="1:3" ht="15">
      <c r="A7" s="43">
        <v>1</v>
      </c>
      <c r="B7" s="44">
        <v>2</v>
      </c>
      <c r="C7" s="43">
        <v>3</v>
      </c>
    </row>
    <row r="8" spans="1:3" ht="15">
      <c r="A8" s="45" t="s">
        <v>281</v>
      </c>
      <c r="B8" s="46" t="s">
        <v>282</v>
      </c>
      <c r="C8" s="47">
        <f>C9+C11+C15+C19+C22+C26+C31+C33+C35+C38+C47+C49+C51</f>
        <v>2767061.0999999996</v>
      </c>
    </row>
    <row r="9" spans="1:6" ht="15">
      <c r="A9" s="32" t="s">
        <v>283</v>
      </c>
      <c r="B9" s="48" t="s">
        <v>284</v>
      </c>
      <c r="C9" s="49">
        <f>C10</f>
        <v>1790832.4</v>
      </c>
      <c r="E9" s="50"/>
      <c r="F9" s="51"/>
    </row>
    <row r="10" spans="1:5" ht="15">
      <c r="A10" s="32" t="s">
        <v>285</v>
      </c>
      <c r="B10" s="52" t="s">
        <v>286</v>
      </c>
      <c r="C10" s="49">
        <v>1790832.4</v>
      </c>
      <c r="E10" s="50"/>
    </row>
    <row r="11" spans="1:3" ht="15">
      <c r="A11" s="32" t="s">
        <v>287</v>
      </c>
      <c r="B11" s="48" t="s">
        <v>288</v>
      </c>
      <c r="C11" s="49">
        <f>SUM(C12:C14)</f>
        <v>247206.8</v>
      </c>
    </row>
    <row r="12" spans="1:3" ht="30.75">
      <c r="A12" s="32" t="s">
        <v>289</v>
      </c>
      <c r="B12" s="52" t="s">
        <v>290</v>
      </c>
      <c r="C12" s="49">
        <v>104400</v>
      </c>
    </row>
    <row r="13" spans="1:3" ht="30.75">
      <c r="A13" s="32" t="s">
        <v>291</v>
      </c>
      <c r="B13" s="52" t="s">
        <v>292</v>
      </c>
      <c r="C13" s="49">
        <v>142783.3</v>
      </c>
    </row>
    <row r="14" spans="1:5" ht="15">
      <c r="A14" s="32" t="s">
        <v>293</v>
      </c>
      <c r="B14" s="52" t="s">
        <v>294</v>
      </c>
      <c r="C14" s="49">
        <v>23.5</v>
      </c>
      <c r="E14" s="50"/>
    </row>
    <row r="15" spans="1:3" ht="15">
      <c r="A15" s="32" t="s">
        <v>295</v>
      </c>
      <c r="B15" s="48" t="s">
        <v>296</v>
      </c>
      <c r="C15" s="49">
        <f>SUM(C16:C18)</f>
        <v>249407.3</v>
      </c>
    </row>
    <row r="16" spans="1:3" ht="45" customHeight="1">
      <c r="A16" s="32" t="s">
        <v>297</v>
      </c>
      <c r="B16" s="52" t="s">
        <v>298</v>
      </c>
      <c r="C16" s="49">
        <v>5478</v>
      </c>
    </row>
    <row r="17" spans="1:3" ht="15">
      <c r="A17" s="32" t="s">
        <v>299</v>
      </c>
      <c r="B17" s="52" t="s">
        <v>300</v>
      </c>
      <c r="C17" s="49">
        <v>138129.3</v>
      </c>
    </row>
    <row r="18" spans="1:5" ht="15">
      <c r="A18" s="32" t="s">
        <v>301</v>
      </c>
      <c r="B18" s="52" t="s">
        <v>302</v>
      </c>
      <c r="C18" s="49">
        <v>105800</v>
      </c>
      <c r="E18" s="50"/>
    </row>
    <row r="19" spans="1:3" ht="15">
      <c r="A19" s="32" t="s">
        <v>303</v>
      </c>
      <c r="B19" s="15" t="s">
        <v>304</v>
      </c>
      <c r="C19" s="49">
        <f>SUM(C20:C21)</f>
        <v>47629.4</v>
      </c>
    </row>
    <row r="20" spans="1:3" ht="46.5">
      <c r="A20" s="32" t="s">
        <v>305</v>
      </c>
      <c r="B20" s="52" t="s">
        <v>306</v>
      </c>
      <c r="C20" s="49">
        <v>15525.6</v>
      </c>
    </row>
    <row r="21" spans="1:5" ht="49.5" customHeight="1">
      <c r="A21" s="32" t="s">
        <v>307</v>
      </c>
      <c r="B21" s="52" t="s">
        <v>308</v>
      </c>
      <c r="C21" s="49">
        <v>32103.8</v>
      </c>
      <c r="E21" s="50"/>
    </row>
    <row r="22" spans="1:3" ht="46.5">
      <c r="A22" s="32" t="s">
        <v>309</v>
      </c>
      <c r="B22" s="15" t="s">
        <v>310</v>
      </c>
      <c r="C22" s="49">
        <f>SUM(C23:C25)</f>
        <v>51</v>
      </c>
    </row>
    <row r="23" spans="1:3" ht="47.25" customHeight="1">
      <c r="A23" s="32" t="s">
        <v>311</v>
      </c>
      <c r="B23" s="52" t="s">
        <v>312</v>
      </c>
      <c r="C23" s="49">
        <v>4</v>
      </c>
    </row>
    <row r="24" spans="1:3" ht="47.25" customHeight="1">
      <c r="A24" s="32" t="s">
        <v>313</v>
      </c>
      <c r="B24" s="52" t="s">
        <v>314</v>
      </c>
      <c r="C24" s="49">
        <v>30</v>
      </c>
    </row>
    <row r="25" spans="1:5" ht="30.75">
      <c r="A25" s="32" t="s">
        <v>315</v>
      </c>
      <c r="B25" s="52" t="s">
        <v>316</v>
      </c>
      <c r="C25" s="49">
        <v>17</v>
      </c>
      <c r="E25" s="50"/>
    </row>
    <row r="26" spans="1:3" ht="47.25" customHeight="1">
      <c r="A26" s="32" t="s">
        <v>317</v>
      </c>
      <c r="B26" s="15" t="s">
        <v>318</v>
      </c>
      <c r="C26" s="49">
        <f>SUM(C27:C30)</f>
        <v>273936.9</v>
      </c>
    </row>
    <row r="27" spans="1:3" ht="63" customHeight="1">
      <c r="A27" s="32" t="s">
        <v>63</v>
      </c>
      <c r="B27" s="52" t="s">
        <v>67</v>
      </c>
      <c r="C27" s="49">
        <v>8034</v>
      </c>
    </row>
    <row r="28" spans="1:3" ht="94.5" customHeight="1">
      <c r="A28" s="32" t="s">
        <v>319</v>
      </c>
      <c r="B28" s="52" t="s">
        <v>320</v>
      </c>
      <c r="C28" s="49">
        <f>88900+3850+2650+2550+400+150700</f>
        <v>249050</v>
      </c>
    </row>
    <row r="29" spans="1:3" ht="63" customHeight="1">
      <c r="A29" s="32" t="s">
        <v>321</v>
      </c>
      <c r="B29" s="52" t="s">
        <v>322</v>
      </c>
      <c r="C29" s="49">
        <f>3139+3684</f>
        <v>6823</v>
      </c>
    </row>
    <row r="30" spans="1:5" ht="93">
      <c r="A30" s="32" t="s">
        <v>323</v>
      </c>
      <c r="B30" s="52" t="s">
        <v>324</v>
      </c>
      <c r="C30" s="49">
        <f>8527.4+1502.5</f>
        <v>10029.9</v>
      </c>
      <c r="E30" s="50"/>
    </row>
    <row r="31" spans="1:3" ht="30.75">
      <c r="A31" s="32" t="s">
        <v>325</v>
      </c>
      <c r="B31" s="15" t="s">
        <v>326</v>
      </c>
      <c r="C31" s="49">
        <f>C32</f>
        <v>35600</v>
      </c>
    </row>
    <row r="32" spans="1:5" ht="30.75">
      <c r="A32" s="32" t="s">
        <v>327</v>
      </c>
      <c r="B32" s="52" t="s">
        <v>328</v>
      </c>
      <c r="C32" s="49">
        <f>89000*40/100</f>
        <v>35600</v>
      </c>
      <c r="E32" s="50"/>
    </row>
    <row r="33" spans="1:3" ht="30.75">
      <c r="A33" s="32" t="s">
        <v>329</v>
      </c>
      <c r="B33" s="15" t="s">
        <v>330</v>
      </c>
      <c r="C33" s="49">
        <f>C34</f>
        <v>469</v>
      </c>
    </row>
    <row r="34" spans="1:5" ht="30.75">
      <c r="A34" s="32" t="s">
        <v>331</v>
      </c>
      <c r="B34" s="52" t="s">
        <v>332</v>
      </c>
      <c r="C34" s="49">
        <f>9+110+350</f>
        <v>469</v>
      </c>
      <c r="E34" s="50"/>
    </row>
    <row r="35" spans="1:3" ht="30.75">
      <c r="A35" s="32" t="s">
        <v>333</v>
      </c>
      <c r="B35" s="15" t="s">
        <v>334</v>
      </c>
      <c r="C35" s="49">
        <f>C36+C37</f>
        <v>102260.8</v>
      </c>
    </row>
    <row r="36" spans="1:3" ht="36" customHeight="1">
      <c r="A36" s="32" t="s">
        <v>335</v>
      </c>
      <c r="B36" s="52" t="s">
        <v>336</v>
      </c>
      <c r="C36" s="49">
        <v>100000</v>
      </c>
    </row>
    <row r="37" spans="1:5" ht="46.5">
      <c r="A37" s="32" t="s">
        <v>337</v>
      </c>
      <c r="B37" s="52" t="s">
        <v>338</v>
      </c>
      <c r="C37" s="49">
        <v>2260.8</v>
      </c>
      <c r="E37" s="50"/>
    </row>
    <row r="38" spans="1:3" ht="15">
      <c r="A38" s="32" t="s">
        <v>339</v>
      </c>
      <c r="B38" s="15" t="s">
        <v>340</v>
      </c>
      <c r="C38" s="49">
        <f>SUM(C39:C46)</f>
        <v>16733</v>
      </c>
    </row>
    <row r="39" spans="1:3" ht="30.75">
      <c r="A39" s="32" t="s">
        <v>341</v>
      </c>
      <c r="B39" s="52" t="s">
        <v>342</v>
      </c>
      <c r="C39" s="49">
        <f>280+50</f>
        <v>330</v>
      </c>
    </row>
    <row r="40" spans="1:3" ht="78">
      <c r="A40" s="32" t="s">
        <v>343</v>
      </c>
      <c r="B40" s="52" t="s">
        <v>344</v>
      </c>
      <c r="C40" s="49">
        <v>80</v>
      </c>
    </row>
    <row r="41" spans="1:3" ht="78">
      <c r="A41" s="32" t="s">
        <v>345</v>
      </c>
      <c r="B41" s="52" t="s">
        <v>346</v>
      </c>
      <c r="C41" s="49">
        <v>60</v>
      </c>
    </row>
    <row r="42" spans="1:3" ht="47.25" customHeight="1">
      <c r="A42" s="32" t="s">
        <v>347</v>
      </c>
      <c r="B42" s="52" t="s">
        <v>348</v>
      </c>
      <c r="C42" s="49">
        <v>100</v>
      </c>
    </row>
    <row r="43" spans="1:3" ht="109.5" customHeight="1">
      <c r="A43" s="32" t="s">
        <v>349</v>
      </c>
      <c r="B43" s="52" t="s">
        <v>350</v>
      </c>
      <c r="C43" s="49">
        <v>400</v>
      </c>
    </row>
    <row r="44" spans="1:3" ht="62.25" customHeight="1">
      <c r="A44" s="32" t="s">
        <v>351</v>
      </c>
      <c r="B44" s="52" t="s">
        <v>352</v>
      </c>
      <c r="C44" s="49">
        <v>1660</v>
      </c>
    </row>
    <row r="45" spans="1:3" ht="30.75" customHeight="1">
      <c r="A45" s="32" t="s">
        <v>353</v>
      </c>
      <c r="B45" s="52" t="s">
        <v>123</v>
      </c>
      <c r="C45" s="49">
        <v>8900</v>
      </c>
    </row>
    <row r="46" spans="1:5" ht="30.75">
      <c r="A46" s="32" t="s">
        <v>354</v>
      </c>
      <c r="B46" s="52" t="s">
        <v>355</v>
      </c>
      <c r="C46" s="49">
        <v>5203</v>
      </c>
      <c r="E46" s="50"/>
    </row>
    <row r="47" spans="1:3" ht="15">
      <c r="A47" s="32" t="s">
        <v>356</v>
      </c>
      <c r="B47" s="48" t="s">
        <v>357</v>
      </c>
      <c r="C47" s="49">
        <f>+C48</f>
        <v>2934.5</v>
      </c>
    </row>
    <row r="48" spans="1:5" ht="15">
      <c r="A48" s="32" t="s">
        <v>129</v>
      </c>
      <c r="B48" s="52" t="s">
        <v>358</v>
      </c>
      <c r="C48" s="49">
        <f>2800+134.5</f>
        <v>2934.5</v>
      </c>
      <c r="E48" s="50"/>
    </row>
    <row r="49" spans="1:3" ht="62.25" hidden="1">
      <c r="A49" s="32" t="s">
        <v>359</v>
      </c>
      <c r="B49" s="15" t="s">
        <v>360</v>
      </c>
      <c r="C49" s="53">
        <f>C50</f>
        <v>0</v>
      </c>
    </row>
    <row r="50" spans="1:3" ht="46.5" hidden="1">
      <c r="A50" s="32" t="s">
        <v>361</v>
      </c>
      <c r="B50" s="52" t="s">
        <v>362</v>
      </c>
      <c r="C50" s="53"/>
    </row>
    <row r="51" spans="1:3" ht="30.75" hidden="1">
      <c r="A51" s="32" t="s">
        <v>363</v>
      </c>
      <c r="B51" s="15" t="s">
        <v>364</v>
      </c>
      <c r="C51" s="53">
        <f>C52</f>
        <v>0</v>
      </c>
    </row>
    <row r="52" spans="1:3" ht="30.75" hidden="1">
      <c r="A52" s="32" t="s">
        <v>365</v>
      </c>
      <c r="B52" s="52" t="s">
        <v>366</v>
      </c>
      <c r="C52" s="53"/>
    </row>
    <row r="53" spans="1:3" ht="15">
      <c r="A53" s="45" t="s">
        <v>367</v>
      </c>
      <c r="B53" s="54" t="s">
        <v>368</v>
      </c>
      <c r="C53" s="55">
        <f>C54</f>
        <v>983400.2000000001</v>
      </c>
    </row>
    <row r="54" spans="1:3" ht="46.5">
      <c r="A54" s="32" t="s">
        <v>369</v>
      </c>
      <c r="B54" s="15" t="s">
        <v>370</v>
      </c>
      <c r="C54" s="56">
        <f>C55+C57+C60+C69</f>
        <v>983400.2000000001</v>
      </c>
    </row>
    <row r="55" spans="1:3" ht="46.5" hidden="1">
      <c r="A55" s="32" t="s">
        <v>371</v>
      </c>
      <c r="B55" s="15" t="s">
        <v>372</v>
      </c>
      <c r="C55" s="56">
        <f>C56</f>
        <v>0</v>
      </c>
    </row>
    <row r="56" spans="1:3" ht="30.75" hidden="1">
      <c r="A56" s="32" t="s">
        <v>156</v>
      </c>
      <c r="B56" s="52" t="s">
        <v>157</v>
      </c>
      <c r="C56" s="56"/>
    </row>
    <row r="57" spans="1:3" ht="62.25">
      <c r="A57" s="32" t="s">
        <v>373</v>
      </c>
      <c r="B57" s="15" t="s">
        <v>374</v>
      </c>
      <c r="C57" s="56">
        <f>C58+C59</f>
        <v>77256.5</v>
      </c>
    </row>
    <row r="58" spans="1:3" ht="76.5" customHeight="1">
      <c r="A58" s="32" t="s">
        <v>171</v>
      </c>
      <c r="B58" s="57" t="s">
        <v>172</v>
      </c>
      <c r="C58" s="56">
        <v>27427</v>
      </c>
    </row>
    <row r="59" spans="1:3" ht="16.5" customHeight="1">
      <c r="A59" s="32" t="s">
        <v>213</v>
      </c>
      <c r="B59" s="57" t="s">
        <v>214</v>
      </c>
      <c r="C59" s="56">
        <v>49829.5</v>
      </c>
    </row>
    <row r="60" spans="1:3" ht="46.5">
      <c r="A60" s="32" t="s">
        <v>375</v>
      </c>
      <c r="B60" s="15" t="s">
        <v>376</v>
      </c>
      <c r="C60" s="56">
        <f>C61+C62+C63+C64+C65+C66+C67+C68</f>
        <v>904278.8</v>
      </c>
    </row>
    <row r="61" spans="1:3" ht="46.5" hidden="1">
      <c r="A61" s="32" t="s">
        <v>217</v>
      </c>
      <c r="B61" s="52" t="s">
        <v>377</v>
      </c>
      <c r="C61" s="56"/>
    </row>
    <row r="62" spans="1:3" ht="32.25" customHeight="1" hidden="1">
      <c r="A62" s="32" t="s">
        <v>490</v>
      </c>
      <c r="B62" s="52" t="s">
        <v>378</v>
      </c>
      <c r="C62" s="56"/>
    </row>
    <row r="63" spans="1:3" ht="45" customHeight="1">
      <c r="A63" s="32" t="s">
        <v>492</v>
      </c>
      <c r="B63" s="52" t="s">
        <v>493</v>
      </c>
      <c r="C63" s="56">
        <v>88294</v>
      </c>
    </row>
    <row r="64" spans="1:3" ht="30" customHeight="1">
      <c r="A64" s="32" t="s">
        <v>494</v>
      </c>
      <c r="B64" s="52" t="s">
        <v>379</v>
      </c>
      <c r="C64" s="56">
        <v>30703.9</v>
      </c>
    </row>
    <row r="65" spans="1:3" ht="78.75" customHeight="1">
      <c r="A65" s="32" t="s">
        <v>498</v>
      </c>
      <c r="B65" s="52" t="s">
        <v>0</v>
      </c>
      <c r="C65" s="56">
        <v>4630</v>
      </c>
    </row>
    <row r="66" spans="1:3" ht="93">
      <c r="A66" s="32" t="s">
        <v>3</v>
      </c>
      <c r="B66" s="52" t="s">
        <v>380</v>
      </c>
      <c r="C66" s="56">
        <v>92216</v>
      </c>
    </row>
    <row r="67" spans="1:3" ht="78">
      <c r="A67" s="32" t="s">
        <v>17</v>
      </c>
      <c r="B67" s="52" t="s">
        <v>18</v>
      </c>
      <c r="C67" s="56">
        <v>22772</v>
      </c>
    </row>
    <row r="68" spans="1:3" ht="15.75" customHeight="1">
      <c r="A68" s="32" t="s">
        <v>30</v>
      </c>
      <c r="B68" s="52" t="s">
        <v>31</v>
      </c>
      <c r="C68" s="56">
        <v>665662.9</v>
      </c>
    </row>
    <row r="69" spans="1:3" ht="15">
      <c r="A69" s="32" t="s">
        <v>381</v>
      </c>
      <c r="B69" s="52" t="s">
        <v>382</v>
      </c>
      <c r="C69" s="56">
        <f>C70+C71+C72</f>
        <v>1864.9</v>
      </c>
    </row>
    <row r="70" spans="1:3" ht="94.5" customHeight="1">
      <c r="A70" s="32" t="s">
        <v>32</v>
      </c>
      <c r="B70" s="52" t="s">
        <v>383</v>
      </c>
      <c r="C70" s="56">
        <v>709.9</v>
      </c>
    </row>
    <row r="71" spans="1:3" ht="46.5">
      <c r="A71" s="32" t="s">
        <v>452</v>
      </c>
      <c r="B71" s="52" t="s">
        <v>384</v>
      </c>
      <c r="C71" s="56">
        <v>57.8</v>
      </c>
    </row>
    <row r="72" spans="1:3" ht="30.75">
      <c r="A72" s="32" t="s">
        <v>39</v>
      </c>
      <c r="B72" s="52" t="s">
        <v>40</v>
      </c>
      <c r="C72" s="56">
        <v>1097.2</v>
      </c>
    </row>
    <row r="73" spans="1:3" ht="15">
      <c r="A73" s="32"/>
      <c r="B73" s="54" t="s">
        <v>385</v>
      </c>
      <c r="C73" s="55">
        <f>C53+C8</f>
        <v>3750461.3</v>
      </c>
    </row>
    <row r="74" ht="12.75">
      <c r="B74" s="58"/>
    </row>
    <row r="75" ht="12.75">
      <c r="B75" s="58"/>
    </row>
    <row r="76" ht="12.75">
      <c r="B76" s="58"/>
    </row>
    <row r="77" ht="12.75">
      <c r="B77" s="58"/>
    </row>
    <row r="78" ht="12.75">
      <c r="B78" s="58"/>
    </row>
    <row r="79" ht="12.75">
      <c r="B79" s="58"/>
    </row>
    <row r="80" ht="12.75">
      <c r="B80" s="58"/>
    </row>
    <row r="81" ht="12.75">
      <c r="B81" s="58"/>
    </row>
    <row r="82" ht="12.75">
      <c r="B82" s="58"/>
    </row>
    <row r="83" ht="12.75">
      <c r="B83" s="58"/>
    </row>
    <row r="84" ht="12.75">
      <c r="B84" s="58"/>
    </row>
    <row r="85" ht="12.75">
      <c r="B85" s="58"/>
    </row>
    <row r="86" ht="12.75">
      <c r="B86" s="58"/>
    </row>
    <row r="87" ht="12.75">
      <c r="B87" s="58"/>
    </row>
    <row r="88" ht="12.75">
      <c r="B88" s="58"/>
    </row>
    <row r="89" ht="12.75">
      <c r="B89" s="58"/>
    </row>
    <row r="90" ht="12.75">
      <c r="B90" s="58"/>
    </row>
    <row r="91" ht="12.75">
      <c r="B91" s="58"/>
    </row>
    <row r="92" ht="12.75">
      <c r="B92" s="58"/>
    </row>
    <row r="93" ht="12.75">
      <c r="B93" s="58"/>
    </row>
    <row r="94" ht="12.75">
      <c r="B94" s="58"/>
    </row>
    <row r="95" ht="12.75">
      <c r="B95" s="58"/>
    </row>
    <row r="96" ht="12.75">
      <c r="B96" s="58"/>
    </row>
    <row r="97" ht="12.75">
      <c r="B97" s="58"/>
    </row>
    <row r="98" ht="12.75">
      <c r="B98" s="58"/>
    </row>
    <row r="99" ht="12.75">
      <c r="B99" s="58"/>
    </row>
    <row r="100" ht="12.75">
      <c r="B100" s="58"/>
    </row>
    <row r="101" ht="12.75">
      <c r="B101" s="58"/>
    </row>
    <row r="102" ht="12.75">
      <c r="B102" s="58"/>
    </row>
    <row r="103" ht="12.75">
      <c r="B103" s="58"/>
    </row>
    <row r="104" ht="12.75">
      <c r="B104" s="58"/>
    </row>
    <row r="105" ht="12.75">
      <c r="B105" s="58"/>
    </row>
    <row r="106" ht="12.75">
      <c r="B106" s="58"/>
    </row>
    <row r="107" ht="12.75">
      <c r="B107" s="58"/>
    </row>
    <row r="108" ht="12.75">
      <c r="B108" s="58"/>
    </row>
    <row r="109" ht="12.75">
      <c r="B109" s="58"/>
    </row>
    <row r="110" ht="12.75">
      <c r="B110" s="58"/>
    </row>
    <row r="111" ht="12.75">
      <c r="B111" s="58"/>
    </row>
    <row r="112" ht="12.75">
      <c r="B112" s="58"/>
    </row>
    <row r="113" ht="12.75">
      <c r="B113" s="58"/>
    </row>
    <row r="114" ht="12.75">
      <c r="B114" s="58"/>
    </row>
    <row r="115" ht="12.75">
      <c r="B115" s="58"/>
    </row>
    <row r="116" ht="12.75">
      <c r="B116" s="58"/>
    </row>
    <row r="117" ht="12.75">
      <c r="B117" s="58"/>
    </row>
    <row r="118" ht="12.75">
      <c r="B118" s="58"/>
    </row>
    <row r="119" ht="12.75">
      <c r="B119" s="58"/>
    </row>
    <row r="120" ht="12.75">
      <c r="B120" s="58"/>
    </row>
    <row r="121" ht="12.75">
      <c r="B121" s="58"/>
    </row>
    <row r="122" ht="12.75">
      <c r="B122" s="58"/>
    </row>
    <row r="123" ht="12.75">
      <c r="B123" s="58"/>
    </row>
    <row r="124" ht="12.75">
      <c r="B124" s="58"/>
    </row>
    <row r="125" ht="12.75">
      <c r="B125" s="58"/>
    </row>
    <row r="126" ht="12.75">
      <c r="B126" s="58"/>
    </row>
    <row r="127" ht="12.75">
      <c r="B127" s="58"/>
    </row>
    <row r="128" ht="12.75">
      <c r="B128" s="58"/>
    </row>
    <row r="129" ht="12.75">
      <c r="B129" s="58"/>
    </row>
    <row r="130" ht="12.75">
      <c r="B130" s="58"/>
    </row>
    <row r="131" ht="12.75">
      <c r="B131" s="58"/>
    </row>
    <row r="132" ht="12.75">
      <c r="B132" s="58"/>
    </row>
    <row r="133" ht="12.75">
      <c r="B133" s="58"/>
    </row>
    <row r="134" ht="12.75">
      <c r="B134" s="58"/>
    </row>
    <row r="135" ht="12.75">
      <c r="B135" s="58"/>
    </row>
    <row r="136" ht="12.75">
      <c r="B136" s="58"/>
    </row>
    <row r="137" ht="12.75">
      <c r="B137" s="58"/>
    </row>
    <row r="138" ht="12.75">
      <c r="B138" s="58"/>
    </row>
    <row r="139" ht="12.75">
      <c r="B139" s="58"/>
    </row>
    <row r="140" ht="12.75">
      <c r="B140" s="58"/>
    </row>
    <row r="141" ht="12.75">
      <c r="B141" s="58"/>
    </row>
    <row r="142" ht="12.75">
      <c r="B142" s="58"/>
    </row>
    <row r="143" ht="12.75">
      <c r="B143" s="58"/>
    </row>
    <row r="144" ht="12.75">
      <c r="B144" s="58"/>
    </row>
    <row r="145" ht="12.75">
      <c r="B145" s="58"/>
    </row>
    <row r="146" ht="12.75">
      <c r="B146" s="58"/>
    </row>
    <row r="147" ht="12.75">
      <c r="B147" s="58"/>
    </row>
    <row r="148" ht="12.75">
      <c r="B148" s="58"/>
    </row>
    <row r="149" ht="12.75">
      <c r="B149" s="58"/>
    </row>
    <row r="150" ht="12.75">
      <c r="B150" s="58"/>
    </row>
    <row r="151" ht="12.75">
      <c r="B151" s="58"/>
    </row>
    <row r="152" ht="12.75">
      <c r="B152" s="58"/>
    </row>
    <row r="153" ht="12.75">
      <c r="B153" s="58"/>
    </row>
    <row r="154" ht="12.75">
      <c r="B154" s="58"/>
    </row>
    <row r="155" ht="12.75">
      <c r="B155" s="58"/>
    </row>
    <row r="156" ht="12.75">
      <c r="B156" s="58"/>
    </row>
    <row r="157" ht="12.75">
      <c r="B157" s="58"/>
    </row>
    <row r="158" ht="12.75">
      <c r="B158" s="58"/>
    </row>
    <row r="159" ht="12.75">
      <c r="B159" s="58"/>
    </row>
    <row r="160" ht="12.75">
      <c r="B160" s="58"/>
    </row>
    <row r="161" ht="12.75">
      <c r="B161" s="58"/>
    </row>
    <row r="162" ht="12.75">
      <c r="B162" s="58"/>
    </row>
    <row r="163" ht="12.75">
      <c r="B163" s="58"/>
    </row>
    <row r="164" ht="12.75">
      <c r="B164" s="58"/>
    </row>
    <row r="165" ht="12.75">
      <c r="B165" s="58"/>
    </row>
    <row r="166" ht="12.75">
      <c r="B166" s="58"/>
    </row>
    <row r="167" ht="12.75">
      <c r="B167" s="58"/>
    </row>
    <row r="168" ht="12.75">
      <c r="B168" s="58"/>
    </row>
    <row r="169" ht="12.75">
      <c r="B169" s="58"/>
    </row>
    <row r="170" ht="12.75">
      <c r="B170" s="58"/>
    </row>
    <row r="171" ht="12.75">
      <c r="B171" s="58"/>
    </row>
    <row r="172" ht="12.75">
      <c r="B172" s="58"/>
    </row>
    <row r="173" ht="12.75">
      <c r="B173" s="58"/>
    </row>
    <row r="174" ht="12.75">
      <c r="B174" s="58"/>
    </row>
    <row r="175" ht="12.75">
      <c r="B175" s="58"/>
    </row>
    <row r="176" ht="12.75">
      <c r="B176" s="58"/>
    </row>
    <row r="177" ht="12.75">
      <c r="B177" s="58"/>
    </row>
  </sheetData>
  <mergeCells count="4">
    <mergeCell ref="A4:C4"/>
    <mergeCell ref="A1:C1"/>
    <mergeCell ref="A2:C2"/>
    <mergeCell ref="A3:C3"/>
  </mergeCells>
  <printOptions/>
  <pageMargins left="1.3779527559055118" right="0.3937007874015748" top="0.7874015748031497" bottom="0.7874015748031497" header="0.5118110236220472" footer="0.5118110236220472"/>
  <pageSetup firstPageNumber="20" useFirstPageNumber="1" fitToHeight="4" fitToWidth="1" horizontalDpi="600" verticalDpi="600" orientation="portrait" paperSize="9" scale="9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4" sqref="A4:IV4"/>
    </sheetView>
  </sheetViews>
  <sheetFormatPr defaultColWidth="9.00390625" defaultRowHeight="12.75"/>
  <cols>
    <col min="1" max="1" width="24.50390625" style="0" customWidth="1"/>
    <col min="2" max="2" width="44.625" style="0" customWidth="1"/>
    <col min="3" max="3" width="15.625" style="0" customWidth="1"/>
    <col min="5" max="5" width="14.50390625" style="0" customWidth="1"/>
  </cols>
  <sheetData>
    <row r="1" spans="1:3" ht="15">
      <c r="A1" s="108" t="s">
        <v>386</v>
      </c>
      <c r="B1" s="108"/>
      <c r="C1" s="108"/>
    </row>
    <row r="2" spans="1:3" ht="15">
      <c r="A2" s="100" t="s">
        <v>249</v>
      </c>
      <c r="B2" s="100"/>
      <c r="C2" s="100"/>
    </row>
    <row r="3" spans="1:3" ht="15">
      <c r="A3" s="109"/>
      <c r="B3" s="109"/>
      <c r="C3" s="109"/>
    </row>
    <row r="4" spans="1:3" ht="15">
      <c r="A4" s="107" t="s">
        <v>387</v>
      </c>
      <c r="B4" s="107"/>
      <c r="C4" s="107"/>
    </row>
    <row r="6" spans="1:3" ht="30.75">
      <c r="A6" s="31" t="s">
        <v>388</v>
      </c>
      <c r="B6" s="31" t="s">
        <v>137</v>
      </c>
      <c r="C6" s="3" t="s">
        <v>389</v>
      </c>
    </row>
    <row r="7" spans="1:3" ht="15">
      <c r="A7" s="43">
        <v>1</v>
      </c>
      <c r="B7" s="43">
        <v>2</v>
      </c>
      <c r="C7" s="43">
        <v>3</v>
      </c>
    </row>
    <row r="8" spans="1:3" ht="30.75">
      <c r="A8" s="45" t="s">
        <v>390</v>
      </c>
      <c r="B8" s="46" t="s">
        <v>391</v>
      </c>
      <c r="C8" s="59">
        <f>C9-C11</f>
        <v>122000</v>
      </c>
    </row>
    <row r="9" spans="1:3" ht="31.5" customHeight="1">
      <c r="A9" s="32" t="s">
        <v>392</v>
      </c>
      <c r="B9" s="15" t="s">
        <v>393</v>
      </c>
      <c r="C9" s="60">
        <f>C10</f>
        <v>1036000</v>
      </c>
    </row>
    <row r="10" spans="1:3" ht="46.5">
      <c r="A10" s="32" t="s">
        <v>255</v>
      </c>
      <c r="B10" s="52" t="s">
        <v>256</v>
      </c>
      <c r="C10" s="60">
        <f>714000+200000+122000</f>
        <v>1036000</v>
      </c>
    </row>
    <row r="11" spans="1:3" ht="46.5">
      <c r="A11" s="32" t="s">
        <v>394</v>
      </c>
      <c r="B11" s="15" t="s">
        <v>395</v>
      </c>
      <c r="C11" s="60">
        <f>C12</f>
        <v>914000</v>
      </c>
    </row>
    <row r="12" spans="1:3" ht="46.5">
      <c r="A12" s="32" t="s">
        <v>396</v>
      </c>
      <c r="B12" s="52" t="s">
        <v>258</v>
      </c>
      <c r="C12" s="60">
        <f>714000+200000</f>
        <v>914000</v>
      </c>
    </row>
    <row r="13" spans="1:3" ht="15">
      <c r="A13" s="45" t="s">
        <v>397</v>
      </c>
      <c r="B13" s="54" t="s">
        <v>398</v>
      </c>
      <c r="C13" s="59">
        <f>C16-C14</f>
        <v>-807</v>
      </c>
    </row>
    <row r="14" spans="1:3" ht="15">
      <c r="A14" s="32" t="s">
        <v>399</v>
      </c>
      <c r="B14" s="48" t="s">
        <v>400</v>
      </c>
      <c r="C14" s="60">
        <f>C15</f>
        <v>4786461.3</v>
      </c>
    </row>
    <row r="15" spans="1:3" ht="30.75">
      <c r="A15" s="32" t="s">
        <v>401</v>
      </c>
      <c r="B15" s="52" t="s">
        <v>274</v>
      </c>
      <c r="C15" s="61">
        <v>4786461.3</v>
      </c>
    </row>
    <row r="16" spans="1:3" ht="15">
      <c r="A16" s="32" t="s">
        <v>402</v>
      </c>
      <c r="B16" s="48" t="s">
        <v>403</v>
      </c>
      <c r="C16" s="62">
        <f>C17</f>
        <v>4785654.3</v>
      </c>
    </row>
    <row r="17" spans="1:3" ht="30.75">
      <c r="A17" s="32" t="s">
        <v>404</v>
      </c>
      <c r="B17" s="52" t="s">
        <v>276</v>
      </c>
      <c r="C17" s="61">
        <v>4785654.3</v>
      </c>
    </row>
    <row r="18" spans="1:3" ht="15">
      <c r="A18" s="82" t="s">
        <v>405</v>
      </c>
      <c r="B18" s="83"/>
      <c r="C18" s="59">
        <f>C8+C13</f>
        <v>121193</v>
      </c>
    </row>
    <row r="19" spans="1:3" ht="15">
      <c r="A19" s="63"/>
      <c r="B19" s="63"/>
      <c r="C19" s="64"/>
    </row>
  </sheetData>
  <mergeCells count="5">
    <mergeCell ref="A18:B18"/>
    <mergeCell ref="A1:C1"/>
    <mergeCell ref="A2:C2"/>
    <mergeCell ref="A3:C3"/>
    <mergeCell ref="A4:C4"/>
  </mergeCells>
  <printOptions/>
  <pageMargins left="1.3779527559055118" right="0.3937007874015748" top="0.7874015748031497" bottom="0.7874015748031497" header="0.5118110236220472" footer="0.5118110236220472"/>
  <pageSetup firstPageNumber="24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15" sqref="C15"/>
    </sheetView>
  </sheetViews>
  <sheetFormatPr defaultColWidth="9.00390625" defaultRowHeight="12.75"/>
  <cols>
    <col min="1" max="1" width="69.375" style="63" customWidth="1"/>
    <col min="2" max="2" width="15.00390625" style="63" customWidth="1"/>
    <col min="3" max="16384" width="9.125" style="63" customWidth="1"/>
  </cols>
  <sheetData>
    <row r="1" spans="1:2" ht="15">
      <c r="A1" s="108" t="s">
        <v>268</v>
      </c>
      <c r="B1" s="108"/>
    </row>
    <row r="2" spans="1:2" ht="15">
      <c r="A2" s="109" t="s">
        <v>269</v>
      </c>
      <c r="B2" s="109"/>
    </row>
    <row r="3" spans="1:2" ht="15">
      <c r="A3" s="109"/>
      <c r="B3" s="109"/>
    </row>
    <row r="4" spans="1:2" ht="45.75" customHeight="1">
      <c r="A4" s="84" t="s">
        <v>270</v>
      </c>
      <c r="B4" s="84"/>
    </row>
    <row r="5" ht="15">
      <c r="A5" s="85"/>
    </row>
    <row r="6" spans="1:2" ht="30.75">
      <c r="A6" s="3" t="s">
        <v>279</v>
      </c>
      <c r="B6" s="3" t="s">
        <v>280</v>
      </c>
    </row>
    <row r="7" spans="1:2" ht="15">
      <c r="A7" s="44">
        <v>1</v>
      </c>
      <c r="B7" s="43">
        <v>2</v>
      </c>
    </row>
    <row r="8" spans="1:2" ht="15">
      <c r="A8" s="48" t="s">
        <v>141</v>
      </c>
      <c r="B8" s="86">
        <v>150016.9</v>
      </c>
    </row>
    <row r="9" spans="1:2" ht="30.75">
      <c r="A9" s="48" t="s">
        <v>143</v>
      </c>
      <c r="B9" s="86">
        <v>25770.2</v>
      </c>
    </row>
    <row r="10" spans="1:2" ht="15">
      <c r="A10" s="48" t="s">
        <v>145</v>
      </c>
      <c r="B10" s="86">
        <v>169332.2</v>
      </c>
    </row>
    <row r="11" spans="1:2" ht="15">
      <c r="A11" s="48" t="s">
        <v>65</v>
      </c>
      <c r="B11" s="86">
        <v>28.2</v>
      </c>
    </row>
    <row r="12" spans="1:2" ht="15">
      <c r="A12" s="67" t="s">
        <v>271</v>
      </c>
      <c r="B12" s="87">
        <f>SUM(B8:B11)</f>
        <v>345147.50000000006</v>
      </c>
    </row>
  </sheetData>
  <mergeCells count="4">
    <mergeCell ref="A1:B1"/>
    <mergeCell ref="A2:B2"/>
    <mergeCell ref="A3:B3"/>
    <mergeCell ref="A4:B4"/>
  </mergeCells>
  <printOptions/>
  <pageMargins left="1.3779527559055118" right="0.3937007874015748" top="0.7874015748031497" bottom="0.7874015748031497" header="0.5118110236220472" footer="0.5118110236220472"/>
  <pageSetup firstPageNumber="25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 topLeftCell="A1">
      <selection activeCell="A2" sqref="A2:B2"/>
    </sheetView>
  </sheetViews>
  <sheetFormatPr defaultColWidth="9.00390625" defaultRowHeight="12.75"/>
  <cols>
    <col min="1" max="1" width="64.50390625" style="63" customWidth="1"/>
    <col min="2" max="2" width="19.625" style="63" customWidth="1"/>
    <col min="3" max="16384" width="9.125" style="63" customWidth="1"/>
  </cols>
  <sheetData>
    <row r="1" spans="1:2" ht="15">
      <c r="A1" s="108" t="s">
        <v>413</v>
      </c>
      <c r="B1" s="108"/>
    </row>
    <row r="2" spans="1:3" ht="15">
      <c r="A2" s="100" t="s">
        <v>249</v>
      </c>
      <c r="B2" s="100"/>
      <c r="C2" s="68"/>
    </row>
    <row r="3" spans="1:3" ht="15">
      <c r="A3" s="109"/>
      <c r="B3" s="109"/>
      <c r="C3" s="65"/>
    </row>
    <row r="5" spans="1:2" ht="15">
      <c r="A5" s="110" t="s">
        <v>407</v>
      </c>
      <c r="B5" s="110"/>
    </row>
    <row r="6" spans="1:2" ht="15">
      <c r="A6" s="110" t="s">
        <v>408</v>
      </c>
      <c r="B6" s="110"/>
    </row>
    <row r="8" spans="1:2" ht="35.25" customHeight="1">
      <c r="A8" s="31" t="s">
        <v>254</v>
      </c>
      <c r="B8" s="3" t="s">
        <v>409</v>
      </c>
    </row>
    <row r="9" spans="1:2" ht="14.25" customHeight="1">
      <c r="A9" s="43">
        <v>1</v>
      </c>
      <c r="B9" s="43">
        <v>2</v>
      </c>
    </row>
    <row r="10" spans="1:2" ht="15">
      <c r="A10" s="66" t="s">
        <v>410</v>
      </c>
      <c r="B10" s="56">
        <v>836000</v>
      </c>
    </row>
    <row r="11" spans="1:2" ht="15">
      <c r="A11" s="66" t="s">
        <v>411</v>
      </c>
      <c r="B11" s="56">
        <v>40450</v>
      </c>
    </row>
    <row r="12" spans="1:2" ht="15">
      <c r="A12" s="67" t="s">
        <v>412</v>
      </c>
      <c r="B12" s="55">
        <f>SUM(B10:B11)</f>
        <v>876450</v>
      </c>
    </row>
  </sheetData>
  <mergeCells count="5">
    <mergeCell ref="A6:B6"/>
    <mergeCell ref="A1:B1"/>
    <mergeCell ref="A2:B2"/>
    <mergeCell ref="A3:B3"/>
    <mergeCell ref="A5:B5"/>
  </mergeCells>
  <printOptions/>
  <pageMargins left="1.3779527559055118" right="0.3937007874015748" top="0.7874015748031497" bottom="0.7874015748031497" header="0.5118110236220472" footer="0.5118110236220472"/>
  <pageSetup firstPageNumber="6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2" sqref="A2:B2"/>
    </sheetView>
  </sheetViews>
  <sheetFormatPr defaultColWidth="9.00390625" defaultRowHeight="12.75"/>
  <cols>
    <col min="1" max="1" width="65.375" style="71" customWidth="1"/>
    <col min="2" max="2" width="19.00390625" style="71" customWidth="1"/>
    <col min="3" max="16384" width="8.875" style="71" customWidth="1"/>
  </cols>
  <sheetData>
    <row r="1" spans="1:6" s="63" customFormat="1" ht="15">
      <c r="A1" s="108" t="s">
        <v>406</v>
      </c>
      <c r="B1" s="108"/>
      <c r="D1" s="41"/>
      <c r="E1" s="69"/>
      <c r="F1" s="69"/>
    </row>
    <row r="2" spans="1:4" ht="15">
      <c r="A2" s="100" t="s">
        <v>249</v>
      </c>
      <c r="B2" s="100"/>
      <c r="C2" s="65"/>
      <c r="D2" s="65"/>
    </row>
    <row r="3" spans="1:4" ht="15">
      <c r="A3" s="109"/>
      <c r="B3" s="109"/>
      <c r="C3" s="65"/>
      <c r="D3" s="65"/>
    </row>
    <row r="4" ht="15.75" customHeight="1">
      <c r="A4" s="70"/>
    </row>
    <row r="5" spans="1:2" ht="32.25" customHeight="1">
      <c r="A5" s="111" t="s">
        <v>415</v>
      </c>
      <c r="B5" s="111"/>
    </row>
    <row r="6" s="63" customFormat="1" ht="15.75" customHeight="1">
      <c r="A6" s="72"/>
    </row>
    <row r="7" spans="1:2" s="63" customFormat="1" ht="15.75" customHeight="1">
      <c r="A7" s="73" t="s">
        <v>254</v>
      </c>
      <c r="B7" s="3" t="s">
        <v>389</v>
      </c>
    </row>
    <row r="8" spans="1:2" s="63" customFormat="1" ht="15">
      <c r="A8" s="32">
        <v>1</v>
      </c>
      <c r="B8" s="43">
        <v>2</v>
      </c>
    </row>
    <row r="9" spans="1:2" s="63" customFormat="1" ht="15">
      <c r="A9" s="48" t="s">
        <v>410</v>
      </c>
      <c r="B9" s="56">
        <f>B10-B11</f>
        <v>122000</v>
      </c>
    </row>
    <row r="10" spans="1:2" s="63" customFormat="1" ht="15">
      <c r="A10" s="74" t="s">
        <v>416</v>
      </c>
      <c r="B10" s="56">
        <v>1036000</v>
      </c>
    </row>
    <row r="11" spans="1:2" s="63" customFormat="1" ht="15">
      <c r="A11" s="74" t="s">
        <v>417</v>
      </c>
      <c r="B11" s="56">
        <v>914000</v>
      </c>
    </row>
    <row r="12" spans="1:2" s="63" customFormat="1" ht="15">
      <c r="A12" s="52" t="s">
        <v>418</v>
      </c>
      <c r="B12" s="56">
        <f>B13-B14</f>
        <v>0</v>
      </c>
    </row>
    <row r="13" spans="1:2" s="63" customFormat="1" ht="15">
      <c r="A13" s="74" t="s">
        <v>416</v>
      </c>
      <c r="B13" s="56">
        <v>0</v>
      </c>
    </row>
    <row r="14" spans="1:2" s="63" customFormat="1" ht="15.75" customHeight="1">
      <c r="A14" s="74" t="s">
        <v>419</v>
      </c>
      <c r="B14" s="56">
        <v>0</v>
      </c>
    </row>
    <row r="15" spans="1:2" s="63" customFormat="1" ht="15">
      <c r="A15" s="75" t="s">
        <v>420</v>
      </c>
      <c r="B15" s="56">
        <f>B16-B17</f>
        <v>-9775</v>
      </c>
    </row>
    <row r="16" spans="1:2" s="63" customFormat="1" ht="15">
      <c r="A16" s="74" t="s">
        <v>421</v>
      </c>
      <c r="B16" s="56">
        <v>30225</v>
      </c>
    </row>
    <row r="17" spans="1:2" s="63" customFormat="1" ht="15">
      <c r="A17" s="74" t="s">
        <v>422</v>
      </c>
      <c r="B17" s="56">
        <v>40000</v>
      </c>
    </row>
    <row r="18" s="63" customFormat="1" ht="15">
      <c r="A18" s="76"/>
    </row>
    <row r="19" s="63" customFormat="1" ht="15"/>
    <row r="20" s="63" customFormat="1" ht="15"/>
    <row r="21" spans="1:2" s="63" customFormat="1" ht="15">
      <c r="A21" s="71"/>
      <c r="B21" s="71"/>
    </row>
  </sheetData>
  <mergeCells count="4">
    <mergeCell ref="A1:B1"/>
    <mergeCell ref="A2:B2"/>
    <mergeCell ref="A3:B3"/>
    <mergeCell ref="A5:B5"/>
  </mergeCells>
  <printOptions/>
  <pageMargins left="1.3779527559055118" right="0.3937007874015748" top="0.7874015748031497" bottom="0.7874015748031497" header="0.5118110236220472" footer="0.5118110236220472"/>
  <pageSetup firstPageNumber="68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3">
      <selection activeCell="C13" sqref="C13"/>
    </sheetView>
  </sheetViews>
  <sheetFormatPr defaultColWidth="9.00390625" defaultRowHeight="12.75"/>
  <cols>
    <col min="1" max="1" width="48.00390625" style="63" customWidth="1"/>
    <col min="2" max="3" width="12.50390625" style="63" customWidth="1"/>
    <col min="4" max="4" width="12.375" style="63" customWidth="1"/>
    <col min="5" max="16384" width="16.625" style="63" customWidth="1"/>
  </cols>
  <sheetData>
    <row r="1" spans="4:6" ht="15">
      <c r="D1" s="41" t="s">
        <v>414</v>
      </c>
      <c r="E1" s="69"/>
      <c r="F1" s="69"/>
    </row>
    <row r="2" spans="1:4" ht="15">
      <c r="A2" s="109" t="s">
        <v>249</v>
      </c>
      <c r="B2" s="109"/>
      <c r="C2" s="109"/>
      <c r="D2" s="109"/>
    </row>
    <row r="3" spans="1:4" ht="15">
      <c r="A3" s="109"/>
      <c r="B3" s="109"/>
      <c r="C3" s="109"/>
      <c r="D3" s="109"/>
    </row>
    <row r="5" spans="1:4" ht="31.5" customHeight="1">
      <c r="A5" s="110" t="s">
        <v>423</v>
      </c>
      <c r="B5" s="110"/>
      <c r="C5" s="110"/>
      <c r="D5" s="110"/>
    </row>
    <row r="6" spans="1:3" ht="15">
      <c r="A6" s="110"/>
      <c r="B6" s="110"/>
      <c r="C6" s="110"/>
    </row>
    <row r="7" spans="1:4" ht="30" customHeight="1">
      <c r="A7" s="110" t="s">
        <v>424</v>
      </c>
      <c r="B7" s="110"/>
      <c r="C7" s="110"/>
      <c r="D7" s="110"/>
    </row>
    <row r="8" ht="12.75"/>
    <row r="9" spans="1:4" ht="31.5" customHeight="1">
      <c r="A9" s="95" t="s">
        <v>425</v>
      </c>
      <c r="B9" s="112" t="s">
        <v>426</v>
      </c>
      <c r="C9" s="112"/>
      <c r="D9" s="112" t="s">
        <v>427</v>
      </c>
    </row>
    <row r="10" spans="1:4" ht="78">
      <c r="A10" s="96"/>
      <c r="B10" s="3" t="s">
        <v>428</v>
      </c>
      <c r="C10" s="3" t="s">
        <v>429</v>
      </c>
      <c r="D10" s="112"/>
    </row>
    <row r="11" spans="1:4" s="77" customFormat="1" ht="15">
      <c r="A11" s="3">
        <v>1</v>
      </c>
      <c r="B11" s="3">
        <v>2</v>
      </c>
      <c r="C11" s="3">
        <v>3</v>
      </c>
      <c r="D11" s="3">
        <v>4</v>
      </c>
    </row>
    <row r="12" spans="1:4" ht="170.25" customHeight="1">
      <c r="A12" s="78" t="s">
        <v>430</v>
      </c>
      <c r="B12" s="62">
        <v>20000</v>
      </c>
      <c r="C12" s="62" t="s">
        <v>431</v>
      </c>
      <c r="D12" s="79" t="s">
        <v>432</v>
      </c>
    </row>
    <row r="13" spans="1:4" ht="121.5" customHeight="1">
      <c r="A13" s="78" t="s">
        <v>433</v>
      </c>
      <c r="B13" s="62">
        <v>9500</v>
      </c>
      <c r="C13" s="62">
        <v>725</v>
      </c>
      <c r="D13" s="79" t="s">
        <v>434</v>
      </c>
    </row>
    <row r="14" spans="1:4" ht="30.75">
      <c r="A14" s="80" t="s">
        <v>435</v>
      </c>
      <c r="B14" s="81">
        <v>29500</v>
      </c>
      <c r="C14" s="81">
        <v>725</v>
      </c>
      <c r="D14" s="79" t="s">
        <v>431</v>
      </c>
    </row>
    <row r="16" spans="1:4" ht="31.5" customHeight="1">
      <c r="A16" s="111" t="s">
        <v>436</v>
      </c>
      <c r="B16" s="111"/>
      <c r="C16" s="111"/>
      <c r="D16" s="111"/>
    </row>
    <row r="18" spans="1:4" ht="15">
      <c r="A18" s="113" t="s">
        <v>437</v>
      </c>
      <c r="B18" s="114"/>
      <c r="C18" s="112" t="s">
        <v>438</v>
      </c>
      <c r="D18" s="112"/>
    </row>
    <row r="19" spans="1:4" ht="15">
      <c r="A19" s="115">
        <v>1</v>
      </c>
      <c r="B19" s="115"/>
      <c r="C19" s="115">
        <v>2</v>
      </c>
      <c r="D19" s="115"/>
    </row>
    <row r="20" spans="1:4" ht="30" customHeight="1">
      <c r="A20" s="120" t="s">
        <v>439</v>
      </c>
      <c r="B20" s="120"/>
      <c r="C20" s="118" t="s">
        <v>431</v>
      </c>
      <c r="D20" s="119"/>
    </row>
    <row r="21" spans="1:4" ht="15">
      <c r="A21" s="121" t="s">
        <v>440</v>
      </c>
      <c r="B21" s="121"/>
      <c r="C21" s="118">
        <v>25000</v>
      </c>
      <c r="D21" s="119"/>
    </row>
    <row r="22" spans="1:4" ht="15">
      <c r="A22" s="116" t="s">
        <v>441</v>
      </c>
      <c r="B22" s="117"/>
      <c r="C22" s="118">
        <v>25000</v>
      </c>
      <c r="D22" s="119"/>
    </row>
  </sheetData>
  <mergeCells count="19">
    <mergeCell ref="A22:B22"/>
    <mergeCell ref="C22:D22"/>
    <mergeCell ref="A20:B20"/>
    <mergeCell ref="C20:D20"/>
    <mergeCell ref="A21:B21"/>
    <mergeCell ref="C21:D21"/>
    <mergeCell ref="A16:D16"/>
    <mergeCell ref="A18:B18"/>
    <mergeCell ref="C18:D18"/>
    <mergeCell ref="A19:B19"/>
    <mergeCell ref="C19:D19"/>
    <mergeCell ref="A7:D7"/>
    <mergeCell ref="A9:A10"/>
    <mergeCell ref="B9:C9"/>
    <mergeCell ref="D9:D10"/>
    <mergeCell ref="A2:D2"/>
    <mergeCell ref="A3:D3"/>
    <mergeCell ref="A5:D5"/>
    <mergeCell ref="A6:C6"/>
  </mergeCells>
  <printOptions/>
  <pageMargins left="1.3779527559055118" right="0.3937007874015748" top="0.7874015748031497" bottom="0.7874015748031497" header="0.5118110236220472" footer="0.5118110236220472"/>
  <pageSetup firstPageNumber="69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Marchenko</cp:lastModifiedBy>
  <cp:lastPrinted>2010-12-17T09:48:00Z</cp:lastPrinted>
  <dcterms:created xsi:type="dcterms:W3CDTF">2009-10-24T09:57:55Z</dcterms:created>
  <dcterms:modified xsi:type="dcterms:W3CDTF">2010-12-17T09:48:09Z</dcterms:modified>
  <cp:category/>
  <cp:version/>
  <cp:contentType/>
  <cp:contentStatus/>
</cp:coreProperties>
</file>