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7215" activeTab="0"/>
  </bookViews>
  <sheets>
    <sheet name="Лист1" sheetId="1" r:id="rId1"/>
    <sheet name="Лист2" sheetId="2" r:id="rId2"/>
    <sheet name="Лист3" sheetId="3" r:id="rId3"/>
  </sheets>
  <definedNames>
    <definedName name="В1">'Лист1'!$A$7</definedName>
    <definedName name="_xlnm.Print_Titles" localSheetId="0">'Лист1'!$7:$9</definedName>
    <definedName name="_xlnm.Print_Area" localSheetId="0">'Лист1'!$A$3:$I$51</definedName>
  </definedNames>
  <calcPr fullCalcOnLoad="1"/>
</workbook>
</file>

<file path=xl/sharedStrings.xml><?xml version="1.0" encoding="utf-8"?>
<sst xmlns="http://schemas.openxmlformats.org/spreadsheetml/2006/main" count="45" uniqueCount="38">
  <si>
    <t>Ул. Коновалова</t>
  </si>
  <si>
    <t xml:space="preserve">Наименование мероприятия
</t>
  </si>
  <si>
    <t>Финансовые затраты</t>
  </si>
  <si>
    <t>пр. Труда 
(от ул. Ломоносова до путепровода)</t>
  </si>
  <si>
    <t xml:space="preserve">Исполнители </t>
  </si>
  <si>
    <t>Источники
финансирования</t>
  </si>
  <si>
    <t>Структурные подразделения Администрации,
подрядные организации</t>
  </si>
  <si>
    <t>Местный бюджет</t>
  </si>
  <si>
    <t xml:space="preserve">I. Капитальный ремонт </t>
  </si>
  <si>
    <t>II. Ремонт (в т.ч. ямочный)</t>
  </si>
  <si>
    <t>Ямочный ремонт</t>
  </si>
  <si>
    <t>Итого по разделу I:</t>
  </si>
  <si>
    <t>Итого по разделу I+II:</t>
  </si>
  <si>
    <t>ПСД,
тыс. руб.</t>
  </si>
  <si>
    <t>КР или Р,
тыс. руб.</t>
  </si>
  <si>
    <t>Итого по разделу II (в т.ч. внебюджетные):</t>
  </si>
  <si>
    <t>Итого по программе:</t>
  </si>
  <si>
    <t>тыс. рублей</t>
  </si>
  <si>
    <t>Примечания:</t>
  </si>
  <si>
    <t>1. В зависимоти от технического состояния автодорог возможна корректировка объектов.</t>
  </si>
  <si>
    <t>Ул. Ломоносова
(от ул. Профсоюзной до ул. Железнодорожной)</t>
  </si>
  <si>
    <t>Ул. Корабельная
(от ул. Логинова до ул. Макаренко)</t>
  </si>
  <si>
    <t>Ул. Дзержинского</t>
  </si>
  <si>
    <t>Ул. Трухинова</t>
  </si>
  <si>
    <t>Ул. Мира</t>
  </si>
  <si>
    <t>Ул. Орджоникидзе</t>
  </si>
  <si>
    <t>Пр. Труда 
(от ул. Первомайской до ул. Ломоносова)</t>
  </si>
  <si>
    <t xml:space="preserve">Всего: </t>
  </si>
  <si>
    <t>Ул. Южная
(от ул. Народной до ул. Седова с устройством ЛК)</t>
  </si>
  <si>
    <t>Ул. Арктическая</t>
  </si>
  <si>
    <t>III. Технический надзор и контроль качества (без ямочного ремонта)</t>
  </si>
  <si>
    <t>Пр. Ленина 
(от Архангельского шоссе до ул. Первомайской)</t>
  </si>
  <si>
    <t>58-35-62</t>
  </si>
  <si>
    <t>Пр. Ленина 
(от ул. Индустриальной до ул. Южной, исключая площадь Ломоносова)</t>
  </si>
  <si>
    <t>«Капитальный ремонт и ремонт городских автодорог на 2010 - 2012 годы»</t>
  </si>
  <si>
    <t>Ул. Южная
(от въезда в гипермаркет «Южный» до ул. Железнодорожной)</t>
  </si>
  <si>
    <t>Ковальчук О.К.</t>
  </si>
  <si>
    <t>Приложение № 1
к муниципальной ведомственной целевой программе
«Ремонт городских автодорог и внутриквартальных проездов на 2010 - 2012 годы»
утвержденной постановлением Мэра Северодвинска 
от 09.09.2009 № 248
(в редакции постановления Администрации Северодвинска 
от 14.04.2010 № 151-па)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</si>
</sst>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#,##0.0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"/>
    <numFmt numFmtId="173" formatCode="_-* #,##0.000_р_._-;\-* #,##0.000_р_._-;_-* &quot;-&quot;??_р_._-;_-@_-"/>
    <numFmt numFmtId="174" formatCode="_-* #,##0.0000_р_._-;\-* #,##0.0000_р_._-;_-* &quot;-&quot;??_р_._-;_-@_-"/>
    <numFmt numFmtId="175" formatCode="_-* #,##0.00000_р_._-;\-* #,##0.00000_р_._-;_-* &quot;-&quot;??_р_._-;_-@_-"/>
    <numFmt numFmtId="176" formatCode="_-* #,##0.00000_р_._-;\-* #,##0.00000_р_._-;_-* &quot;-&quot;?????_р_._-;_-@_-"/>
    <numFmt numFmtId="177" formatCode="_-* #,##0.0000_р_._-;\-* #,##0.0000_р_._-;_-* &quot;-&quot;????_р_._-;_-@_-"/>
    <numFmt numFmtId="178" formatCode="_-* #,##0.000000_р_._-;\-* #,##0.000000_р_._-;_-* &quot;-&quot;??_р_._-;_-@_-"/>
    <numFmt numFmtId="179" formatCode="_-* #,##0.0_р_._-;\-* #,##0.0_р_._-;_-* &quot;-&quot;??_р_._-;_-@_-"/>
  </numFmts>
  <fonts count="7">
    <font>
      <sz val="10"/>
      <name val="Arial Cyr"/>
      <family val="0"/>
    </font>
    <font>
      <sz val="11"/>
      <name val="Times New Roman"/>
      <family val="1"/>
    </font>
    <font>
      <i/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 vertical="center" textRotation="90" wrapText="1" readingOrder="1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/>
    </xf>
    <xf numFmtId="0" fontId="1" fillId="0" borderId="1" xfId="0" applyFont="1" applyFill="1" applyBorder="1" applyAlignment="1">
      <alignment wrapText="1"/>
    </xf>
    <xf numFmtId="43" fontId="1" fillId="0" borderId="1" xfId="20" applyFont="1" applyFill="1" applyBorder="1" applyAlignment="1">
      <alignment/>
    </xf>
    <xf numFmtId="0" fontId="1" fillId="0" borderId="1" xfId="0" applyFont="1" applyFill="1" applyBorder="1" applyAlignment="1">
      <alignment horizontal="right" wrapText="1"/>
    </xf>
    <xf numFmtId="0" fontId="1" fillId="0" borderId="1" xfId="0" applyFont="1" applyFill="1" applyBorder="1" applyAlignment="1">
      <alignment vertical="center" textRotation="90" wrapText="1"/>
    </xf>
    <xf numFmtId="43" fontId="2" fillId="0" borderId="2" xfId="20" applyFont="1" applyFill="1" applyBorder="1" applyAlignment="1">
      <alignment/>
    </xf>
    <xf numFmtId="43" fontId="2" fillId="0" borderId="1" xfId="2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43" fontId="1" fillId="0" borderId="0" xfId="20" applyFont="1" applyFill="1" applyAlignment="1">
      <alignment/>
    </xf>
    <xf numFmtId="43" fontId="2" fillId="0" borderId="0" xfId="2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vertical="center" textRotation="90" wrapText="1"/>
    </xf>
    <xf numFmtId="0" fontId="1" fillId="0" borderId="3" xfId="0" applyFont="1" applyFill="1" applyBorder="1" applyAlignment="1">
      <alignment vertical="center" textRotation="90" wrapText="1"/>
    </xf>
    <xf numFmtId="0" fontId="4" fillId="0" borderId="0" xfId="0" applyFont="1" applyFill="1" applyAlignment="1">
      <alignment/>
    </xf>
    <xf numFmtId="43" fontId="1" fillId="0" borderId="1" xfId="20" applyNumberFormat="1" applyFont="1" applyFill="1" applyBorder="1" applyAlignment="1">
      <alignment/>
    </xf>
    <xf numFmtId="43" fontId="2" fillId="0" borderId="6" xfId="2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43" fontId="3" fillId="0" borderId="0" xfId="2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43" fontId="1" fillId="0" borderId="7" xfId="20" applyFont="1" applyFill="1" applyBorder="1" applyAlignment="1">
      <alignment horizontal="center"/>
    </xf>
    <xf numFmtId="43" fontId="1" fillId="0" borderId="8" xfId="20" applyFont="1" applyFill="1" applyBorder="1" applyAlignment="1">
      <alignment horizontal="center"/>
    </xf>
    <xf numFmtId="43" fontId="1" fillId="0" borderId="7" xfId="20" applyNumberFormat="1" applyFont="1" applyFill="1" applyBorder="1" applyAlignment="1">
      <alignment horizontal="center"/>
    </xf>
    <xf numFmtId="43" fontId="1" fillId="0" borderId="8" xfId="2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vertical="center" textRotation="90"/>
    </xf>
    <xf numFmtId="49" fontId="1" fillId="0" borderId="7" xfId="0" applyNumberFormat="1" applyFont="1" applyFill="1" applyBorder="1" applyAlignment="1">
      <alignment horizontal="center" vertical="center" textRotation="90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51"/>
  <sheetViews>
    <sheetView tabSelected="1" view="pageBreakPreview" zoomScaleSheetLayoutView="100" workbookViewId="0" topLeftCell="A3">
      <pane ySplit="7" topLeftCell="BM19" activePane="bottomLeft" state="frozen"/>
      <selection pane="topLeft" activeCell="A3" sqref="A3"/>
      <selection pane="bottomLeft" activeCell="D3" sqref="D3"/>
    </sheetView>
  </sheetViews>
  <sheetFormatPr defaultColWidth="9.00390625" defaultRowHeight="12.75"/>
  <cols>
    <col min="1" max="1" width="66.125" style="2" customWidth="1"/>
    <col min="2" max="2" width="13.625" style="2" customWidth="1"/>
    <col min="3" max="3" width="9.125" style="2" customWidth="1"/>
    <col min="4" max="4" width="11.75390625" style="2" bestFit="1" customWidth="1"/>
    <col min="5" max="5" width="15.75390625" style="2" bestFit="1" customWidth="1"/>
    <col min="6" max="6" width="9.375" style="2" bestFit="1" customWidth="1"/>
    <col min="7" max="7" width="13.125" style="2" bestFit="1" customWidth="1"/>
    <col min="8" max="8" width="11.00390625" style="2" bestFit="1" customWidth="1"/>
    <col min="9" max="9" width="13.125" style="2" bestFit="1" customWidth="1"/>
    <col min="10" max="10" width="13.375" style="2" customWidth="1"/>
    <col min="11" max="11" width="10.00390625" style="2" customWidth="1"/>
    <col min="12" max="12" width="9.375" style="2" bestFit="1" customWidth="1"/>
    <col min="13" max="16384" width="9.125" style="2" customWidth="1"/>
  </cols>
  <sheetData>
    <row r="3" spans="4:10" ht="120" customHeight="1">
      <c r="D3" s="4"/>
      <c r="E3" s="35" t="s">
        <v>37</v>
      </c>
      <c r="F3" s="35"/>
      <c r="G3" s="35"/>
      <c r="H3" s="35"/>
      <c r="I3" s="35"/>
      <c r="J3" s="1"/>
    </row>
    <row r="4" spans="4:10" ht="15">
      <c r="D4" s="1"/>
      <c r="E4" s="1"/>
      <c r="F4" s="1"/>
      <c r="G4" s="1"/>
      <c r="H4" s="1"/>
      <c r="I4" s="1"/>
      <c r="J4" s="1"/>
    </row>
    <row r="5" spans="1:8" ht="15">
      <c r="A5" s="45" t="s">
        <v>34</v>
      </c>
      <c r="B5" s="45"/>
      <c r="C5" s="45"/>
      <c r="D5" s="45"/>
      <c r="E5" s="45"/>
      <c r="F5" s="45"/>
      <c r="G5" s="45"/>
      <c r="H5" s="4"/>
    </row>
    <row r="6" spans="1:8" ht="15">
      <c r="A6" s="29"/>
      <c r="B6" s="29"/>
      <c r="C6" s="29"/>
      <c r="D6" s="3"/>
      <c r="E6" s="3"/>
      <c r="F6" s="3"/>
      <c r="G6" s="3"/>
      <c r="H6" s="4"/>
    </row>
    <row r="7" spans="1:10" s="6" customFormat="1" ht="15" customHeight="1">
      <c r="A7" s="46" t="s">
        <v>1</v>
      </c>
      <c r="B7" s="47" t="s">
        <v>4</v>
      </c>
      <c r="C7" s="48" t="s">
        <v>5</v>
      </c>
      <c r="D7" s="46" t="s">
        <v>2</v>
      </c>
      <c r="E7" s="46"/>
      <c r="F7" s="46"/>
      <c r="G7" s="46"/>
      <c r="H7" s="46"/>
      <c r="I7" s="46"/>
      <c r="J7" s="3"/>
    </row>
    <row r="8" spans="1:9" ht="15" customHeight="1">
      <c r="A8" s="46"/>
      <c r="B8" s="47"/>
      <c r="C8" s="47"/>
      <c r="D8" s="40">
        <v>2010</v>
      </c>
      <c r="E8" s="40"/>
      <c r="F8" s="40">
        <v>2011</v>
      </c>
      <c r="G8" s="40"/>
      <c r="H8" s="40">
        <v>2012</v>
      </c>
      <c r="I8" s="40"/>
    </row>
    <row r="9" spans="1:9" s="9" customFormat="1" ht="71.25" customHeight="1">
      <c r="A9" s="46"/>
      <c r="B9" s="47"/>
      <c r="C9" s="47"/>
      <c r="D9" s="8" t="s">
        <v>13</v>
      </c>
      <c r="E9" s="8" t="s">
        <v>14</v>
      </c>
      <c r="F9" s="8" t="s">
        <v>13</v>
      </c>
      <c r="G9" s="8" t="s">
        <v>14</v>
      </c>
      <c r="H9" s="8" t="s">
        <v>13</v>
      </c>
      <c r="I9" s="8" t="s">
        <v>14</v>
      </c>
    </row>
    <row r="10" spans="1:9" s="9" customFormat="1" ht="14.25" customHeight="1">
      <c r="A10" s="5" t="s">
        <v>8</v>
      </c>
      <c r="B10" s="36" t="s">
        <v>6</v>
      </c>
      <c r="C10" s="36" t="s">
        <v>7</v>
      </c>
      <c r="D10" s="10"/>
      <c r="E10" s="11"/>
      <c r="F10" s="11"/>
      <c r="G10" s="7"/>
      <c r="H10" s="7"/>
      <c r="I10" s="7"/>
    </row>
    <row r="11" spans="1:9" ht="30">
      <c r="A11" s="12" t="s">
        <v>20</v>
      </c>
      <c r="B11" s="37"/>
      <c r="C11" s="37"/>
      <c r="D11" s="13"/>
      <c r="E11" s="13"/>
      <c r="F11" s="13"/>
      <c r="G11" s="13">
        <v>26500</v>
      </c>
      <c r="H11" s="13"/>
      <c r="I11" s="13"/>
    </row>
    <row r="12" spans="1:9" ht="30">
      <c r="A12" s="12" t="s">
        <v>3</v>
      </c>
      <c r="B12" s="37"/>
      <c r="C12" s="37"/>
      <c r="D12" s="13"/>
      <c r="E12" s="33">
        <v>4258.25925</v>
      </c>
      <c r="F12" s="13"/>
      <c r="G12" s="13"/>
      <c r="H12" s="13"/>
      <c r="I12" s="13"/>
    </row>
    <row r="13" spans="1:9" ht="30">
      <c r="A13" s="12" t="s">
        <v>28</v>
      </c>
      <c r="B13" s="37"/>
      <c r="C13" s="37"/>
      <c r="D13" s="13"/>
      <c r="E13" s="33"/>
      <c r="F13" s="13"/>
      <c r="G13" s="13">
        <v>46600</v>
      </c>
      <c r="H13" s="13"/>
      <c r="I13" s="13">
        <v>46900</v>
      </c>
    </row>
    <row r="14" spans="1:9" ht="15">
      <c r="A14" s="14" t="s">
        <v>11</v>
      </c>
      <c r="B14" s="15"/>
      <c r="C14" s="12"/>
      <c r="D14" s="13">
        <f aca="true" t="shared" si="0" ref="D14:I14">SUM(D11:D13)</f>
        <v>0</v>
      </c>
      <c r="E14" s="33">
        <f t="shared" si="0"/>
        <v>4258.25925</v>
      </c>
      <c r="F14" s="13">
        <f t="shared" si="0"/>
        <v>0</v>
      </c>
      <c r="G14" s="13">
        <f t="shared" si="0"/>
        <v>73100</v>
      </c>
      <c r="H14" s="13">
        <f t="shared" si="0"/>
        <v>0</v>
      </c>
      <c r="I14" s="13">
        <f t="shared" si="0"/>
        <v>46900</v>
      </c>
    </row>
    <row r="15" spans="1:9" ht="30.75" customHeight="1">
      <c r="A15" s="5" t="s">
        <v>9</v>
      </c>
      <c r="B15" s="36" t="s">
        <v>6</v>
      </c>
      <c r="C15" s="36" t="s">
        <v>7</v>
      </c>
      <c r="D15" s="16"/>
      <c r="E15" s="34"/>
      <c r="F15" s="17"/>
      <c r="G15" s="13"/>
      <c r="H15" s="13"/>
      <c r="I15" s="13"/>
    </row>
    <row r="16" spans="1:9" ht="15.75" customHeight="1">
      <c r="A16" s="18" t="s">
        <v>29</v>
      </c>
      <c r="B16" s="37"/>
      <c r="C16" s="37"/>
      <c r="D16" s="13"/>
      <c r="E16" s="33"/>
      <c r="F16" s="13">
        <v>105</v>
      </c>
      <c r="G16" s="13"/>
      <c r="H16" s="13"/>
      <c r="I16" s="13">
        <v>11400</v>
      </c>
    </row>
    <row r="17" spans="1:9" ht="30">
      <c r="A17" s="12" t="s">
        <v>31</v>
      </c>
      <c r="B17" s="37"/>
      <c r="C17" s="37"/>
      <c r="D17" s="13"/>
      <c r="E17" s="33"/>
      <c r="F17" s="13"/>
      <c r="G17" s="13"/>
      <c r="H17" s="13"/>
      <c r="I17" s="13">
        <v>13700</v>
      </c>
    </row>
    <row r="18" spans="1:9" ht="45">
      <c r="A18" s="12" t="s">
        <v>33</v>
      </c>
      <c r="B18" s="37"/>
      <c r="C18" s="37"/>
      <c r="D18" s="13"/>
      <c r="E18" s="33"/>
      <c r="F18" s="13"/>
      <c r="G18" s="13"/>
      <c r="H18" s="13"/>
      <c r="I18" s="13">
        <v>16370</v>
      </c>
    </row>
    <row r="19" spans="1:9" ht="30">
      <c r="A19" s="12" t="s">
        <v>35</v>
      </c>
      <c r="B19" s="37"/>
      <c r="C19" s="37"/>
      <c r="D19" s="13"/>
      <c r="E19" s="33">
        <v>2800</v>
      </c>
      <c r="F19" s="13"/>
      <c r="G19" s="13"/>
      <c r="H19" s="13"/>
      <c r="I19" s="13"/>
    </row>
    <row r="20" spans="1:9" ht="30">
      <c r="A20" s="12" t="s">
        <v>21</v>
      </c>
      <c r="B20" s="37"/>
      <c r="C20" s="37"/>
      <c r="D20" s="13"/>
      <c r="E20" s="33"/>
      <c r="F20" s="13">
        <v>140</v>
      </c>
      <c r="G20" s="13">
        <v>13560</v>
      </c>
      <c r="H20" s="13"/>
      <c r="I20" s="13"/>
    </row>
    <row r="21" spans="1:9" ht="15">
      <c r="A21" s="12" t="s">
        <v>22</v>
      </c>
      <c r="B21" s="37"/>
      <c r="C21" s="37"/>
      <c r="D21" s="13"/>
      <c r="E21" s="33"/>
      <c r="F21" s="13">
        <v>210</v>
      </c>
      <c r="G21" s="13">
        <v>21140</v>
      </c>
      <c r="H21" s="13"/>
      <c r="I21" s="13"/>
    </row>
    <row r="22" spans="1:9" ht="15">
      <c r="A22" s="19" t="s">
        <v>0</v>
      </c>
      <c r="B22" s="38"/>
      <c r="C22" s="38"/>
      <c r="D22" s="13"/>
      <c r="E22" s="33"/>
      <c r="F22" s="13"/>
      <c r="G22" s="13"/>
      <c r="H22" s="13"/>
      <c r="I22" s="13">
        <v>12400</v>
      </c>
    </row>
    <row r="23" spans="1:9" ht="15">
      <c r="A23" s="12" t="s">
        <v>25</v>
      </c>
      <c r="B23" s="37" t="s">
        <v>6</v>
      </c>
      <c r="C23" s="30"/>
      <c r="D23" s="13"/>
      <c r="E23" s="33"/>
      <c r="F23" s="13"/>
      <c r="G23" s="13">
        <v>28750</v>
      </c>
      <c r="H23" s="13"/>
      <c r="I23" s="13"/>
    </row>
    <row r="24" spans="1:9" ht="30" customHeight="1">
      <c r="A24" s="12" t="s">
        <v>26</v>
      </c>
      <c r="B24" s="37"/>
      <c r="C24" s="30"/>
      <c r="D24" s="13"/>
      <c r="E24" s="33"/>
      <c r="F24" s="13">
        <v>300</v>
      </c>
      <c r="G24" s="13"/>
      <c r="H24" s="13"/>
      <c r="I24" s="13">
        <v>32500</v>
      </c>
    </row>
    <row r="25" spans="1:9" ht="15">
      <c r="A25" s="12" t="s">
        <v>23</v>
      </c>
      <c r="B25" s="37"/>
      <c r="C25" s="30"/>
      <c r="D25" s="13"/>
      <c r="E25" s="33"/>
      <c r="F25" s="13"/>
      <c r="G25" s="13"/>
      <c r="H25" s="13">
        <v>120</v>
      </c>
      <c r="I25" s="13"/>
    </row>
    <row r="26" spans="1:9" ht="15">
      <c r="A26" s="12" t="s">
        <v>24</v>
      </c>
      <c r="B26" s="37"/>
      <c r="C26" s="30"/>
      <c r="D26" s="13"/>
      <c r="E26" s="33"/>
      <c r="F26" s="13"/>
      <c r="G26" s="13"/>
      <c r="H26" s="13">
        <v>800</v>
      </c>
      <c r="I26" s="13"/>
    </row>
    <row r="27" spans="1:9" ht="15">
      <c r="A27" s="20" t="s">
        <v>10</v>
      </c>
      <c r="B27" s="37"/>
      <c r="C27" s="31"/>
      <c r="D27" s="13"/>
      <c r="E27" s="33">
        <f>((13337240.75-13065000)+(18299500-2800000))/1000</f>
        <v>15771.74075</v>
      </c>
      <c r="F27" s="13"/>
      <c r="G27" s="13">
        <v>18500</v>
      </c>
      <c r="H27" s="13"/>
      <c r="I27" s="13">
        <v>21500</v>
      </c>
    </row>
    <row r="28" spans="1:9" ht="15">
      <c r="A28" s="21" t="s">
        <v>15</v>
      </c>
      <c r="B28" s="15"/>
      <c r="C28" s="5"/>
      <c r="D28" s="13">
        <f aca="true" t="shared" si="1" ref="D28:I28">SUM(D16:D27)</f>
        <v>0</v>
      </c>
      <c r="E28" s="33">
        <f>SUM(E16:E27)</f>
        <v>18571.74075</v>
      </c>
      <c r="F28" s="13">
        <f t="shared" si="1"/>
        <v>755</v>
      </c>
      <c r="G28" s="13">
        <f t="shared" si="1"/>
        <v>81950</v>
      </c>
      <c r="H28" s="13">
        <f t="shared" si="1"/>
        <v>920</v>
      </c>
      <c r="I28" s="13">
        <f t="shared" si="1"/>
        <v>107870</v>
      </c>
    </row>
    <row r="29" spans="1:9" ht="15">
      <c r="A29" s="22" t="s">
        <v>12</v>
      </c>
      <c r="B29" s="15"/>
      <c r="C29" s="5"/>
      <c r="D29" s="13">
        <f aca="true" t="shared" si="2" ref="D29:I29">D14+D28</f>
        <v>0</v>
      </c>
      <c r="E29" s="33">
        <f>E14+E28</f>
        <v>22830</v>
      </c>
      <c r="F29" s="13">
        <f t="shared" si="2"/>
        <v>755</v>
      </c>
      <c r="G29" s="13">
        <f t="shared" si="2"/>
        <v>155050</v>
      </c>
      <c r="H29" s="13">
        <f t="shared" si="2"/>
        <v>920</v>
      </c>
      <c r="I29" s="13">
        <f t="shared" si="2"/>
        <v>154770</v>
      </c>
    </row>
    <row r="30" spans="1:9" ht="15">
      <c r="A30" s="7" t="s">
        <v>30</v>
      </c>
      <c r="B30" s="15"/>
      <c r="C30" s="5"/>
      <c r="D30" s="13"/>
      <c r="E30" s="33"/>
      <c r="F30" s="13"/>
      <c r="G30" s="13">
        <f>(G29-G27)*1.1%</f>
        <v>1502.0500000000002</v>
      </c>
      <c r="H30" s="13"/>
      <c r="I30" s="13">
        <f>(I29-I27)*1.1%</f>
        <v>1465.9700000000003</v>
      </c>
    </row>
    <row r="31" spans="1:9" ht="15">
      <c r="A31" s="21" t="s">
        <v>27</v>
      </c>
      <c r="B31" s="21"/>
      <c r="C31" s="21"/>
      <c r="D31" s="43">
        <f>D29+E29+E30</f>
        <v>22830</v>
      </c>
      <c r="E31" s="44"/>
      <c r="F31" s="41">
        <f>F29+G29+G30</f>
        <v>157307.05</v>
      </c>
      <c r="G31" s="42"/>
      <c r="H31" s="41">
        <f>H29+I29+I30</f>
        <v>157155.97</v>
      </c>
      <c r="I31" s="42"/>
    </row>
    <row r="32" spans="4:9" ht="15">
      <c r="D32" s="23"/>
      <c r="E32" s="23"/>
      <c r="F32" s="23"/>
      <c r="G32" s="23"/>
      <c r="H32" s="24"/>
      <c r="I32" s="23"/>
    </row>
    <row r="33" spans="4:9" ht="15">
      <c r="D33" s="23"/>
      <c r="E33" s="23"/>
      <c r="F33" s="23"/>
      <c r="G33" s="23"/>
      <c r="H33" s="23"/>
      <c r="I33" s="23"/>
    </row>
    <row r="34" spans="1:4" s="27" customFormat="1" ht="15">
      <c r="A34" s="25" t="s">
        <v>16</v>
      </c>
      <c r="B34" s="39">
        <f>SUM(D31:I31)</f>
        <v>337293.02</v>
      </c>
      <c r="C34" s="39"/>
      <c r="D34" s="26" t="s">
        <v>17</v>
      </c>
    </row>
    <row r="35" spans="1:9" s="27" customFormat="1" ht="15">
      <c r="A35" s="28"/>
      <c r="E35" s="26"/>
      <c r="F35" s="26"/>
      <c r="G35" s="26"/>
      <c r="H35" s="26"/>
      <c r="I35" s="26"/>
    </row>
    <row r="36" s="27" customFormat="1" ht="15">
      <c r="A36" s="26" t="s">
        <v>18</v>
      </c>
    </row>
    <row r="37" s="27" customFormat="1" ht="15">
      <c r="A37" s="27" t="s">
        <v>19</v>
      </c>
    </row>
    <row r="38" s="27" customFormat="1" ht="15"/>
    <row r="39" s="27" customFormat="1" ht="15"/>
    <row r="40" s="27" customFormat="1" ht="15"/>
    <row r="41" s="27" customFormat="1" ht="15"/>
    <row r="42" s="27" customFormat="1" ht="15"/>
    <row r="43" s="27" customFormat="1" ht="15"/>
    <row r="44" s="27" customFormat="1" ht="15"/>
    <row r="45" s="27" customFormat="1" ht="15"/>
    <row r="46" s="27" customFormat="1" ht="15"/>
    <row r="47" spans="8:9" ht="15">
      <c r="H47" s="6"/>
      <c r="I47" s="6"/>
    </row>
    <row r="50" ht="15">
      <c r="A50" s="32" t="s">
        <v>36</v>
      </c>
    </row>
    <row r="51" ht="15">
      <c r="A51" s="32" t="s">
        <v>32</v>
      </c>
    </row>
  </sheetData>
  <mergeCells count="18">
    <mergeCell ref="D7:I7"/>
    <mergeCell ref="F8:G8"/>
    <mergeCell ref="B15:B22"/>
    <mergeCell ref="A7:A9"/>
    <mergeCell ref="B7:B9"/>
    <mergeCell ref="C7:C9"/>
    <mergeCell ref="B10:B13"/>
    <mergeCell ref="C10:C13"/>
    <mergeCell ref="E3:I3"/>
    <mergeCell ref="C15:C22"/>
    <mergeCell ref="B23:B27"/>
    <mergeCell ref="B34:C34"/>
    <mergeCell ref="D8:E8"/>
    <mergeCell ref="F31:G31"/>
    <mergeCell ref="H31:I31"/>
    <mergeCell ref="D31:E31"/>
    <mergeCell ref="A5:G5"/>
    <mergeCell ref="H8:I8"/>
  </mergeCells>
  <printOptions horizontalCentered="1"/>
  <pageMargins left="0.3937007874015748" right="0.3937007874015748" top="0.9055118110236221" bottom="0.3937007874015748" header="0.5118110236220472" footer="0.7086614173228347"/>
  <pageSetup firstPageNumber="1" useFirstPageNumber="1" fitToHeight="0" fitToWidth="0" horizontalDpi="600" verticalDpi="600" orientation="landscape" paperSize="9" scale="86" r:id="rId1"/>
  <rowBreaks count="1" manualBreakCount="1">
    <brk id="22" max="8" man="1"/>
  </rowBreaks>
  <colBreaks count="1" manualBreakCount="1">
    <brk id="9" min="2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7" sqref="C27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2010-04-13T07:15:18Z</cp:lastPrinted>
  <dcterms:created xsi:type="dcterms:W3CDTF">2004-08-26T11:41:53Z</dcterms:created>
  <dcterms:modified xsi:type="dcterms:W3CDTF">2010-04-16T12:23:03Z</dcterms:modified>
  <cp:category/>
  <cp:version/>
  <cp:contentType/>
  <cp:contentStatus/>
</cp:coreProperties>
</file>